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3\"/>
    </mc:Choice>
  </mc:AlternateContent>
  <xr:revisionPtr revIDLastSave="0" documentId="13_ncr:1_{B263D97F-7D9A-49B4-8812-8A14BC61AE0B}" xr6:coauthVersionLast="47" xr6:coauthVersionMax="47" xr10:uidLastSave="{00000000-0000-0000-0000-000000000000}"/>
  <bookViews>
    <workbookView xWindow="12390" yWindow="75" windowWidth="7965" windowHeight="106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="1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<sst xmlns="http://schemas.openxmlformats.org/spreadsheetml/2006/main" count="307" uniqueCount="282">
  <si>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</si>
  <si>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</si>
  <si>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</si>
  <si>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</si>
  <si>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</si>
  <si>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</si>
  <si>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</si>
  <si>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</si>
  <si>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</si>
  <si>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</si>
  <si>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</si>
  <si>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</si>
  <si>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</si>
  <si>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</si>
  <si>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</si>
  <si>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</si>
  <si>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</si>
  <si>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</si>
  <si>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</si>
  <si>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</si>
  <si>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</si>
  <si>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</si>
  <si>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</si>
  <si>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</si>
  <si>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</si>
  <si>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</si>
  <si>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</si>
  <si>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</si>
  <si>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</si>
  <si>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</si>
  <si>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</si>
  <si>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</si>
  <si>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</si>
  <si>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</si>
  <si>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</si>
  <si>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</si>
  <si>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</si>
  <si>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</si>
  <si>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</si>
  <si>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</si>
  <si>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</si>
  <si>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</si>
  <si>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</si>
  <si>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</si>
  <si>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</si>
  <si>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</si>
  <si>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</si>
  <si>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</si>
  <si>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</si>
  <si>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</si>
  <si>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</si>
  <si>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</si>
  <si>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</si>
  <si>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</si>
  <si>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</si>
  <si>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</si>
  <si>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</si>
  <si>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</si>
  <si>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</si>
  <si>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</si>
  <si>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</si>
  <si>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</si>
  <si>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</si>
  <si>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</si>
  <si>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</si>
  <si>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</si>
  <si>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</si>
  <si>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</si>
  <si>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</si>
  <si>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</si>
  <si>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</si>
  <si>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</si>
  <si>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</si>
  <si>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</si>
  <si>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</si>
  <si>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</si>
  <si>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</si>
  <si>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</si>
  <si>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</si>
  <si>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</si>
  <si>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</si>
  <si>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</si>
  <si>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</si>
  <si>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</si>
  <si>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</si>
  <si>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</si>
  <si>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</si>
  <si>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</si>
  <si>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</si>
  <si>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</si>
  <si>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</si>
  <si>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</si>
  <si>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</si>
  <si>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</si>
  <si>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</si>
  <si>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</si>
  <si>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</si>
  <si>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</si>
  <si>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</si>
  <si>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</si>
  <si>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</si>
  <si>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</si>
  <si>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</si>
  <si>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</si>
  <si>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</si>
  <si>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</si>
  <si>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</si>
  <si>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</si>
  <si>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</si>
  <si>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</si>
  <si>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</si>
  <si>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</si>
  <si>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</si>
  <si>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</si>
  <si>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</si>
  <si>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</si>
  <si>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</si>
  <si>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</si>
  <si>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</si>
  <si>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</si>
  <si>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</si>
  <si>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</si>
  <si>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</si>
  <si>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</si>
  <si>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</si>
  <si>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</si>
  <si>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</si>
  <si>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</si>
  <si>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</si>
  <si>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</si>
  <si>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</si>
  <si>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</si>
  <si>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</si>
  <si>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</si>
  <si>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</si>
  <si>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</si>
  <si>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</si>
  <si>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</si>
  <si>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</si>
  <si>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</si>
  <si>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</si>
  <si>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</si>
  <si>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</si>
  <si>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</si>
  <si>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</si>
  <si>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</si>
  <si>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</si>
  <si>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</si>
  <si>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</si>
  <si>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</si>
  <si>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</si>
  <si>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</si>
  <si>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</si>
  <si>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</si>
  <si>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</si>
  <si>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</si>
  <si>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</si>
  <si>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</si>
  <si>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</si>
  <si>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</si>
  <si>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</si>
  <si>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</si>
  <si>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</si>
  <si>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</si>
  <si>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</si>
  <si>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</si>
  <si>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</si>
  <si>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</si>
  <si>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</si>
  <si>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</si>
  <si>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</si>
  <si>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</si>
  <si>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</si>
  <si>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</si>
  <si>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</si>
  <si>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</si>
  <si>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</si>
  <si>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</si>
  <si>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</si>
  <si>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</si>
  <si>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</si>
  <si>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</si>
  <si>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</si>
  <si>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</si>
  <si>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</si>
  <si>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</si>
  <si>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</si>
  <si>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</si>
  <si>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</si>
  <si>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</si>
  <si>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</si>
  <si>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</si>
  <si>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</si>
  <si>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</si>
  <si>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</si>
  <si>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</si>
  <si>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</si>
  <si>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</si>
  <si>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</si>
  <si>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</si>
  <si>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</si>
  <si>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</si>
  <si>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</si>
  <si>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</si>
  <si>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</si>
  <si>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</si>
  <si>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</si>
  <si>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</si>
  <si>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</si>
  <si>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</si>
  <si>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</si>
  <si>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</si>
  <si>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</si>
  <si>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</si>
  <si>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</si>
  <si>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</si>
  <si>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</si>
  <si>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</si>
  <si>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</si>
  <si>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</si>
  <si>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</si>
  <si>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</si>
  <si>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</si>
  <si>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</si>
  <si>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</si>
  <si>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</si>
  <si>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</si>
  <si>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</si>
  <si>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</si>
  <si>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</si>
  <si>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</si>
  <si>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</si>
  <si>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</si>
  <si>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</si>
  <si>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</si>
  <si>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</si>
  <si>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</si>
  <si>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</si>
  <si>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</si>
  <si>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</si>
  <si>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</si>
  <si>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</si>
  <si>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</si>
  <si>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</si>
  <si>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</si>
  <si>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</si>
  <si>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</si>
  <si>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</si>
  <si>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</si>
  <si>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</si>
  <si>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</si>
  <si>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</si>
  <si>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</si>
  <si>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</si>
  <si>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</si>
  <si>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</si>
  <si>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</si>
  <si>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</si>
  <si>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</si>
  <si>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</si>
  <si>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</si>
  <si>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</si>
  <si>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</si>
  <si>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</si>
  <si>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</si>
  <si>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</si>
  <si>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</si>
  <si>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</si>
  <si>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</si>
  <si>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</si>
  <si>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</si>
  <si>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</si>
  <si>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</si>
  <si>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</si>
  <si>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</si>
  <si>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</si>
  <si>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</si>
  <si>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</si>
  <si>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</si>
  <si>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</si>
  <si>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</si>
  <si>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Жилищное строительство за январь-июль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</si>
</sst>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1" xfId="0" applyNumberFormat="1" applyFont="1" applyBorder="1" applyAlignment="1">
      <alignment vertical="center" wrapText="1"/>
    </xf>
    <xf numFmtId="168" fontId="24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4" xfId="0" applyNumberFormat="1" applyFont="1" applyBorder="1" applyAlignment="1">
      <alignment vertical="center" wrapText="1"/>
    </xf>
    <xf numFmtId="0" fontId="19" fillId="2" borderId="45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166" fontId="15" fillId="2" borderId="44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8" fontId="23" fillId="0" borderId="48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7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6" fontId="22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166" fontId="22" fillId="0" borderId="9" xfId="4" applyNumberFormat="1" applyFont="1" applyBorder="1" applyAlignment="1">
      <alignment horizontal="right"/>
    </xf>
    <xf numFmtId="166" fontId="22" fillId="0" borderId="49" xfId="4" applyNumberFormat="1" applyFont="1" applyBorder="1" applyAlignment="1">
      <alignment horizontal="right"/>
    </xf>
    <xf numFmtId="166" fontId="6" fillId="0" borderId="49" xfId="4" applyNumberFormat="1" applyFont="1" applyBorder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37" xfId="4" applyNumberFormat="1" applyFont="1" applyBorder="1" applyAlignment="1">
      <alignment horizontal="right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43" zoomScale="57" zoomScaleNormal="57" zoomScalePageLayoutView="75" workbookViewId="0">
      <selection activeCell="A50" sqref="A50"/>
    </sheetView>
  </sheetViews>
  <sheetFormatPr defaultRowHeight="15.75" x14ac:dyDescent="0.25"/>
  <cols>
    <col min="1" max="1" width="39.5703125" customWidth="1"/>
    <col min="2" max="2" width="12.85546875" style="5" customWidth="1"/>
    <col min="3" max="3" width="10.28515625" style="5" customWidth="1"/>
    <col min="4" max="4" width="9.5703125" style="6" customWidth="1"/>
    <col min="5" max="5" width="11.85546875" customWidth="1"/>
    <col min="6" max="6" width="10.5703125" customWidth="1"/>
    <col min="7" max="7" width="48.7109375" style="111" hidden="1" customWidth="1"/>
    <col min="8" max="8" width="13.5703125" style="113" hidden="1" customWidth="1"/>
    <col min="9" max="9" width="10.5703125" style="113" hidden="1" customWidth="1"/>
    <col min="10" max="10" width="12" style="113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0" hidden="1" customWidth="1"/>
    <col min="16" max="16" width="0" hidden="1" customWidth="1"/>
  </cols>
  <sheetData>
    <row r="1" spans="1:15" ht="18" customHeight="1" x14ac:dyDescent="0.25">
      <c r="A1" s="132" t="s">
        <v>281</v>
      </c>
      <c r="B1" s="132"/>
      <c r="C1" s="132"/>
      <c r="D1" s="132"/>
      <c r="E1" s="132"/>
      <c r="F1" s="132"/>
      <c r="G1" s="134" t="s">
        <v>185</v>
      </c>
      <c r="H1" s="135"/>
      <c r="I1" s="135"/>
      <c r="J1" s="135"/>
      <c r="K1" s="135"/>
      <c r="L1" s="135"/>
      <c r="M1" s="135"/>
      <c r="N1" s="135"/>
      <c r="O1" s="135"/>
    </row>
    <row r="2" spans="1:15" s="1" customFormat="1" ht="18" customHeight="1" thickBot="1" x14ac:dyDescent="0.3">
      <c r="E2"/>
      <c r="F2"/>
      <c r="G2" s="133" t="s">
        <v>98</v>
      </c>
      <c r="H2" s="133"/>
      <c r="I2" s="133"/>
      <c r="J2" s="133"/>
      <c r="K2" s="131" t="s">
        <v>278</v>
      </c>
      <c r="L2" s="131"/>
      <c r="M2" s="131" t="s">
        <v>279</v>
      </c>
      <c r="N2" s="131"/>
      <c r="O2" s="131"/>
    </row>
    <row r="3" spans="1:15" s="3" customFormat="1" ht="51" customHeight="1" thickBot="1" x14ac:dyDescent="0.3">
      <c r="A3" s="25" t="s">
        <v>95</v>
      </c>
      <c r="B3" s="25" t="s">
        <v>93</v>
      </c>
      <c r="C3" s="26" t="s">
        <v>280</v>
      </c>
      <c r="D3" s="27" t="s">
        <v>22</v>
      </c>
      <c r="E3" s="26" t="s">
        <v>183</v>
      </c>
      <c r="F3" s="26" t="s">
        <v>181</v>
      </c>
      <c r="G3" s="103"/>
      <c r="H3" s="42" t="s">
        <v>93</v>
      </c>
      <c r="I3" s="42" t="s">
        <v>280</v>
      </c>
      <c r="J3" s="80" t="s">
        <v>184</v>
      </c>
      <c r="K3" s="41" t="s">
        <v>186</v>
      </c>
      <c r="L3" s="42" t="s">
        <v>187</v>
      </c>
      <c r="M3" s="40" t="s">
        <v>93</v>
      </c>
      <c r="N3" s="83" t="s">
        <v>277</v>
      </c>
      <c r="O3" s="90" t="s">
        <v>273</v>
      </c>
    </row>
    <row r="4" spans="1:15" s="4" customFormat="1" ht="31.5" customHeight="1" thickBot="1" x14ac:dyDescent="0.3">
      <c r="A4" s="8" t="s">
        <v>94</v>
      </c>
      <c r="B4" s="21">
        <f>H4</f>
        <v>60003.906000000003</v>
      </c>
      <c r="C4" s="22">
        <f>I4</f>
        <v>98.985497687964767</v>
      </c>
      <c r="D4" s="23">
        <f t="shared" ref="D4:D35" si="0">B4/K4</f>
        <v>0.41223485337513455</v>
      </c>
      <c r="E4" s="24">
        <f t="shared" ref="E4:E66" si="1">J4/B4</f>
        <v>0.58889831271984194</v>
      </c>
      <c r="F4" s="94">
        <f>B4/M4</f>
        <v>0.70593661101895322</v>
      </c>
      <c r="G4" s="104" t="s">
        <v>94</v>
      </c>
      <c r="H4" s="126">
        <v>60003.906000000003</v>
      </c>
      <c r="I4" s="126">
        <v>98.985497687964767</v>
      </c>
      <c r="J4" s="124">
        <v>35336.199000000001</v>
      </c>
      <c r="K4" s="55">
        <f>L4/1000</f>
        <v>145557.576</v>
      </c>
      <c r="L4" s="44">
        <v>145557576</v>
      </c>
      <c r="M4" s="81">
        <f>M5+M24+M37+M46+M54+M75+M83+M94</f>
        <v>84999</v>
      </c>
      <c r="N4" s="84" t="s">
        <v>188</v>
      </c>
      <c r="O4" s="102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17604.582999999999</v>
      </c>
      <c r="C5" s="18">
        <f t="shared" ref="C5:C68" si="3">I5</f>
        <v>88.473221579534439</v>
      </c>
      <c r="D5" s="19">
        <f t="shared" si="0"/>
        <v>0.45019442824848349</v>
      </c>
      <c r="E5" s="20">
        <f t="shared" si="1"/>
        <v>0.57264764521829348</v>
      </c>
      <c r="F5" s="68">
        <f>B5/M5</f>
        <v>0.72280271801609453</v>
      </c>
      <c r="G5" s="104" t="s">
        <v>146</v>
      </c>
      <c r="H5" s="127">
        <v>17604.582999999999</v>
      </c>
      <c r="I5" s="127">
        <v>88.473221579534439</v>
      </c>
      <c r="J5" s="124">
        <v>10081.223</v>
      </c>
      <c r="K5" s="56">
        <f t="shared" ref="K5:K68" si="4">L5/1000</f>
        <v>39104.400000000001</v>
      </c>
      <c r="L5" s="44">
        <v>39104400</v>
      </c>
      <c r="M5" s="82">
        <f>SUM(M6:M23)</f>
        <v>24356</v>
      </c>
      <c r="N5" s="85" t="s">
        <v>11</v>
      </c>
      <c r="O5" s="91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3">
        <f t="shared" si="2"/>
        <v>529.96400000000006</v>
      </c>
      <c r="C6" s="114">
        <f t="shared" si="3"/>
        <v>111.12522986661969</v>
      </c>
      <c r="D6" s="32">
        <f t="shared" si="0"/>
        <v>0.3459482465433833</v>
      </c>
      <c r="E6" s="121">
        <f t="shared" si="1"/>
        <v>0.80570944441509229</v>
      </c>
      <c r="F6" s="69">
        <f>B6/M6</f>
        <v>0.44163666666666673</v>
      </c>
      <c r="G6" s="105" t="s">
        <v>147</v>
      </c>
      <c r="H6" s="128">
        <v>529.96400000000006</v>
      </c>
      <c r="I6" s="128">
        <v>111.12522986661969</v>
      </c>
      <c r="J6" s="125">
        <v>426.99700000000001</v>
      </c>
      <c r="K6" s="57">
        <f t="shared" si="4"/>
        <v>1531.9169999999999</v>
      </c>
      <c r="L6" s="45">
        <v>1531917</v>
      </c>
      <c r="M6" s="29">
        <f>O6*1000</f>
        <v>1200</v>
      </c>
      <c r="N6" s="86" t="s">
        <v>189</v>
      </c>
      <c r="O6" s="92">
        <v>1.2</v>
      </c>
    </row>
    <row r="7" spans="1:15" s="1" customFormat="1" ht="20.100000000000001" customHeight="1" x14ac:dyDescent="0.25">
      <c r="A7" s="7" t="s">
        <v>42</v>
      </c>
      <c r="B7" s="33">
        <f t="shared" si="2"/>
        <v>394.85599999999999</v>
      </c>
      <c r="C7" s="114">
        <f t="shared" si="3"/>
        <v>101.98175023180254</v>
      </c>
      <c r="D7" s="32">
        <f t="shared" si="0"/>
        <v>0.337838635626654</v>
      </c>
      <c r="E7" s="34">
        <f t="shared" si="1"/>
        <v>0.4290779423384728</v>
      </c>
      <c r="F7" s="69">
        <f t="shared" ref="F7:F68" si="6">B7/M7</f>
        <v>0.87745777777777778</v>
      </c>
      <c r="G7" s="105" t="s">
        <v>148</v>
      </c>
      <c r="H7" s="128">
        <v>394.85599999999999</v>
      </c>
      <c r="I7" s="128">
        <v>101.98175023180254</v>
      </c>
      <c r="J7" s="125">
        <v>169.42400000000001</v>
      </c>
      <c r="K7" s="57">
        <f t="shared" si="4"/>
        <v>1168.771</v>
      </c>
      <c r="L7" s="45">
        <v>1168771</v>
      </c>
      <c r="M7" s="29">
        <f t="shared" ref="M7:M68" si="7">O7*1000</f>
        <v>450</v>
      </c>
      <c r="N7" s="86" t="s">
        <v>190</v>
      </c>
      <c r="O7" s="92">
        <v>0.45</v>
      </c>
    </row>
    <row r="8" spans="1:15" s="1" customFormat="1" ht="20.100000000000001" customHeight="1" x14ac:dyDescent="0.25">
      <c r="A8" s="7" t="s">
        <v>43</v>
      </c>
      <c r="B8" s="33">
        <f t="shared" si="2"/>
        <v>685.68399999999997</v>
      </c>
      <c r="C8" s="118">
        <f t="shared" si="3"/>
        <v>94.729847160455961</v>
      </c>
      <c r="D8" s="32">
        <f t="shared" si="0"/>
        <v>0.51802163548164593</v>
      </c>
      <c r="E8" s="34">
        <f t="shared" si="1"/>
        <v>0.76215574521208018</v>
      </c>
      <c r="F8" s="69">
        <f t="shared" si="6"/>
        <v>0.80668705882352942</v>
      </c>
      <c r="G8" s="105" t="s">
        <v>149</v>
      </c>
      <c r="H8" s="128">
        <v>685.68399999999997</v>
      </c>
      <c r="I8" s="128">
        <v>94.729847160455961</v>
      </c>
      <c r="J8" s="125">
        <v>522.59799999999996</v>
      </c>
      <c r="K8" s="57">
        <f t="shared" si="4"/>
        <v>1323.6590000000001</v>
      </c>
      <c r="L8" s="45">
        <v>1323659</v>
      </c>
      <c r="M8" s="29">
        <f t="shared" si="7"/>
        <v>850</v>
      </c>
      <c r="N8" s="86" t="s">
        <v>191</v>
      </c>
      <c r="O8" s="92">
        <v>0.85</v>
      </c>
    </row>
    <row r="9" spans="1:15" s="1" customFormat="1" ht="20.100000000000001" customHeight="1" x14ac:dyDescent="0.25">
      <c r="A9" s="7" t="s">
        <v>44</v>
      </c>
      <c r="B9" s="116">
        <f t="shared" si="2"/>
        <v>1008.52</v>
      </c>
      <c r="C9" s="114">
        <f t="shared" si="3"/>
        <v>102.63852618680757</v>
      </c>
      <c r="D9" s="32">
        <f t="shared" si="0"/>
        <v>0.44084875581266247</v>
      </c>
      <c r="E9" s="34">
        <f t="shared" si="1"/>
        <v>0.59113651687621471</v>
      </c>
      <c r="F9" s="69">
        <f t="shared" si="6"/>
        <v>0.50426000000000004</v>
      </c>
      <c r="G9" s="105" t="s">
        <v>150</v>
      </c>
      <c r="H9" s="128">
        <v>1008.52</v>
      </c>
      <c r="I9" s="128">
        <v>102.63852618680757</v>
      </c>
      <c r="J9" s="125">
        <v>596.173</v>
      </c>
      <c r="K9" s="57">
        <f t="shared" si="4"/>
        <v>2287.6779999999999</v>
      </c>
      <c r="L9" s="45">
        <v>2287678</v>
      </c>
      <c r="M9" s="29">
        <f t="shared" si="7"/>
        <v>2000</v>
      </c>
      <c r="N9" s="86" t="s">
        <v>192</v>
      </c>
      <c r="O9" s="92">
        <v>2</v>
      </c>
    </row>
    <row r="10" spans="1:15" s="1" customFormat="1" ht="20.100000000000001" customHeight="1" x14ac:dyDescent="0.25">
      <c r="A10" s="7" t="s">
        <v>45</v>
      </c>
      <c r="B10" s="33">
        <f t="shared" si="2"/>
        <v>329.839</v>
      </c>
      <c r="C10" s="114">
        <f t="shared" si="3"/>
        <v>132.06449494706834</v>
      </c>
      <c r="D10" s="32">
        <f t="shared" si="0"/>
        <v>0.33763222706511703</v>
      </c>
      <c r="E10" s="34">
        <f t="shared" si="1"/>
        <v>0.6044312528233472</v>
      </c>
      <c r="F10" s="69">
        <f t="shared" si="6"/>
        <v>0.93704261363636365</v>
      </c>
      <c r="G10" s="105" t="s">
        <v>151</v>
      </c>
      <c r="H10" s="128">
        <v>329.839</v>
      </c>
      <c r="I10" s="128">
        <v>132.06449494706834</v>
      </c>
      <c r="J10" s="125">
        <v>199.36500000000001</v>
      </c>
      <c r="K10" s="57">
        <f t="shared" si="4"/>
        <v>976.91800000000001</v>
      </c>
      <c r="L10" s="45">
        <v>976918</v>
      </c>
      <c r="M10" s="29">
        <f t="shared" si="7"/>
        <v>352</v>
      </c>
      <c r="N10" s="86" t="s">
        <v>193</v>
      </c>
      <c r="O10" s="92">
        <v>0.35199999999999998</v>
      </c>
    </row>
    <row r="11" spans="1:15" s="1" customFormat="1" ht="20.100000000000001" customHeight="1" x14ac:dyDescent="0.25">
      <c r="A11" s="7" t="s">
        <v>46</v>
      </c>
      <c r="B11" s="33">
        <f t="shared" si="2"/>
        <v>663.70899999999995</v>
      </c>
      <c r="C11" s="114">
        <f t="shared" si="3"/>
        <v>114.76937495893121</v>
      </c>
      <c r="D11" s="32">
        <f t="shared" si="0"/>
        <v>0.65529242410479793</v>
      </c>
      <c r="E11" s="34">
        <f t="shared" si="1"/>
        <v>0.79793855439658057</v>
      </c>
      <c r="F11" s="69">
        <f t="shared" si="6"/>
        <v>0.73745444444444441</v>
      </c>
      <c r="G11" s="105" t="s">
        <v>152</v>
      </c>
      <c r="H11" s="128">
        <v>663.70899999999995</v>
      </c>
      <c r="I11" s="128">
        <v>114.76937495893121</v>
      </c>
      <c r="J11" s="125">
        <v>529.59900000000005</v>
      </c>
      <c r="K11" s="57">
        <f t="shared" si="4"/>
        <v>1012.8440000000001</v>
      </c>
      <c r="L11" s="45">
        <v>1012844</v>
      </c>
      <c r="M11" s="29">
        <f t="shared" si="7"/>
        <v>900</v>
      </c>
      <c r="N11" s="86" t="s">
        <v>194</v>
      </c>
      <c r="O11" s="92">
        <v>0.9</v>
      </c>
    </row>
    <row r="12" spans="1:15" s="1" customFormat="1" ht="20.100000000000001" customHeight="1" x14ac:dyDescent="0.25">
      <c r="A12" s="7" t="s">
        <v>47</v>
      </c>
      <c r="B12" s="33">
        <f t="shared" si="2"/>
        <v>200.08500000000001</v>
      </c>
      <c r="C12" s="118">
        <f t="shared" si="3"/>
        <v>82.623417917535562</v>
      </c>
      <c r="D12" s="32">
        <f t="shared" si="0"/>
        <v>0.32231432916220992</v>
      </c>
      <c r="E12" s="34">
        <f t="shared" si="1"/>
        <v>0.71704525576629929</v>
      </c>
      <c r="F12" s="69">
        <f t="shared" si="6"/>
        <v>0.88533185840707973</v>
      </c>
      <c r="G12" s="105" t="s">
        <v>153</v>
      </c>
      <c r="H12" s="128">
        <v>200.08500000000001</v>
      </c>
      <c r="I12" s="128">
        <v>82.623417917535562</v>
      </c>
      <c r="J12" s="125">
        <v>143.47</v>
      </c>
      <c r="K12" s="57">
        <f t="shared" si="4"/>
        <v>620.77599999999995</v>
      </c>
      <c r="L12" s="45">
        <v>620776</v>
      </c>
      <c r="M12" s="29">
        <f t="shared" si="7"/>
        <v>226</v>
      </c>
      <c r="N12" s="86" t="s">
        <v>195</v>
      </c>
      <c r="O12" s="92">
        <v>0.22600000000000001</v>
      </c>
    </row>
    <row r="13" spans="1:15" s="1" customFormat="1" ht="20.100000000000001" customHeight="1" x14ac:dyDescent="0.25">
      <c r="A13" s="7" t="s">
        <v>48</v>
      </c>
      <c r="B13" s="33">
        <f t="shared" si="2"/>
        <v>328.58199999999999</v>
      </c>
      <c r="C13" s="114">
        <f t="shared" si="3"/>
        <v>113.18080987613497</v>
      </c>
      <c r="D13" s="32">
        <f t="shared" si="0"/>
        <v>0.30323629732443447</v>
      </c>
      <c r="E13" s="34">
        <f t="shared" si="1"/>
        <v>0.70641727179212499</v>
      </c>
      <c r="F13" s="69">
        <f t="shared" si="6"/>
        <v>0.50551076923076921</v>
      </c>
      <c r="G13" s="105" t="s">
        <v>154</v>
      </c>
      <c r="H13" s="128">
        <v>328.58199999999999</v>
      </c>
      <c r="I13" s="128">
        <v>113.18080987613497</v>
      </c>
      <c r="J13" s="125">
        <v>232.11600000000001</v>
      </c>
      <c r="K13" s="57">
        <f t="shared" si="4"/>
        <v>1083.5840000000001</v>
      </c>
      <c r="L13" s="45">
        <v>1083584</v>
      </c>
      <c r="M13" s="29">
        <f t="shared" si="7"/>
        <v>650</v>
      </c>
      <c r="N13" s="86" t="s">
        <v>196</v>
      </c>
      <c r="O13" s="92">
        <v>0.65</v>
      </c>
    </row>
    <row r="14" spans="1:15" s="1" customFormat="1" ht="20.100000000000001" customHeight="1" x14ac:dyDescent="0.25">
      <c r="A14" s="7" t="s">
        <v>49</v>
      </c>
      <c r="B14" s="33">
        <f t="shared" si="2"/>
        <v>410.07900000000001</v>
      </c>
      <c r="C14" s="114">
        <f t="shared" si="3"/>
        <v>101.32212251190923</v>
      </c>
      <c r="D14" s="32">
        <f t="shared" si="0"/>
        <v>0.36821977587816968</v>
      </c>
      <c r="E14" s="121">
        <f t="shared" si="1"/>
        <v>0.80898070859517301</v>
      </c>
      <c r="F14" s="69">
        <f t="shared" si="6"/>
        <v>0.28281310344827587</v>
      </c>
      <c r="G14" s="105" t="s">
        <v>155</v>
      </c>
      <c r="H14" s="128">
        <v>410.07900000000001</v>
      </c>
      <c r="I14" s="128">
        <v>101.32212251190923</v>
      </c>
      <c r="J14" s="125">
        <v>331.74599999999998</v>
      </c>
      <c r="K14" s="57">
        <f t="shared" si="4"/>
        <v>1113.68</v>
      </c>
      <c r="L14" s="45">
        <v>1113680</v>
      </c>
      <c r="M14" s="29">
        <f t="shared" si="7"/>
        <v>1450</v>
      </c>
      <c r="N14" s="86" t="s">
        <v>197</v>
      </c>
      <c r="O14" s="92">
        <v>1.45</v>
      </c>
    </row>
    <row r="15" spans="1:15" s="1" customFormat="1" ht="20.100000000000001" customHeight="1" x14ac:dyDescent="0.25">
      <c r="A15" s="13" t="s">
        <v>50</v>
      </c>
      <c r="B15" s="116">
        <f t="shared" si="2"/>
        <v>6764.08</v>
      </c>
      <c r="C15" s="118">
        <f t="shared" si="3"/>
        <v>72.839642043267787</v>
      </c>
      <c r="D15" s="117">
        <f t="shared" si="0"/>
        <v>0.87066369171970526</v>
      </c>
      <c r="E15" s="34">
        <f t="shared" si="1"/>
        <v>0.70044499769369961</v>
      </c>
      <c r="F15" s="69">
        <f t="shared" si="6"/>
        <v>0.95268732394366196</v>
      </c>
      <c r="G15" s="105" t="s">
        <v>156</v>
      </c>
      <c r="H15" s="128">
        <v>6764.08</v>
      </c>
      <c r="I15" s="128">
        <v>72.839642043267787</v>
      </c>
      <c r="J15" s="125">
        <v>4737.866</v>
      </c>
      <c r="K15" s="57">
        <f t="shared" si="4"/>
        <v>7768.8779999999997</v>
      </c>
      <c r="L15" s="45">
        <v>7768878</v>
      </c>
      <c r="M15" s="29">
        <f t="shared" si="7"/>
        <v>7100</v>
      </c>
      <c r="N15" s="86" t="s">
        <v>198</v>
      </c>
      <c r="O15" s="92">
        <v>7.1</v>
      </c>
    </row>
    <row r="16" spans="1:15" s="1" customFormat="1" ht="20.100000000000001" customHeight="1" x14ac:dyDescent="0.25">
      <c r="A16" s="7" t="s">
        <v>51</v>
      </c>
      <c r="B16" s="33">
        <f t="shared" si="2"/>
        <v>191.83799999999999</v>
      </c>
      <c r="C16" s="118">
        <f t="shared" si="3"/>
        <v>94.002293240819682</v>
      </c>
      <c r="D16" s="32">
        <f t="shared" si="0"/>
        <v>0.26864530439970086</v>
      </c>
      <c r="E16" s="34">
        <f t="shared" si="1"/>
        <v>0.54928637704730032</v>
      </c>
      <c r="F16" s="69">
        <f t="shared" si="6"/>
        <v>0.62692156862745096</v>
      </c>
      <c r="G16" s="105" t="s">
        <v>157</v>
      </c>
      <c r="H16" s="128">
        <v>191.83799999999999</v>
      </c>
      <c r="I16" s="128">
        <v>94.002293240819682</v>
      </c>
      <c r="J16" s="125">
        <v>105.374</v>
      </c>
      <c r="K16" s="57">
        <f t="shared" si="4"/>
        <v>714.09400000000005</v>
      </c>
      <c r="L16" s="45">
        <v>714094</v>
      </c>
      <c r="M16" s="29">
        <f t="shared" si="7"/>
        <v>306</v>
      </c>
      <c r="N16" s="86" t="s">
        <v>199</v>
      </c>
      <c r="O16" s="92">
        <v>0.30599999999999999</v>
      </c>
    </row>
    <row r="17" spans="1:15" s="1" customFormat="1" ht="20.100000000000001" customHeight="1" x14ac:dyDescent="0.25">
      <c r="A17" s="7" t="s">
        <v>52</v>
      </c>
      <c r="B17" s="33">
        <f t="shared" si="2"/>
        <v>448.452</v>
      </c>
      <c r="C17" s="118">
        <f t="shared" si="3"/>
        <v>97.345874242151254</v>
      </c>
      <c r="D17" s="32">
        <f t="shared" si="0"/>
        <v>0.41326192091061897</v>
      </c>
      <c r="E17" s="34">
        <f t="shared" si="1"/>
        <v>0.53948694620605997</v>
      </c>
      <c r="F17" s="69">
        <f t="shared" si="6"/>
        <v>0.49828</v>
      </c>
      <c r="G17" s="105" t="s">
        <v>158</v>
      </c>
      <c r="H17" s="128">
        <v>448.452</v>
      </c>
      <c r="I17" s="128">
        <v>97.345874242151254</v>
      </c>
      <c r="J17" s="125">
        <v>241.934</v>
      </c>
      <c r="K17" s="57">
        <f t="shared" si="4"/>
        <v>1085.152</v>
      </c>
      <c r="L17" s="45">
        <v>1085152</v>
      </c>
      <c r="M17" s="29">
        <f t="shared" si="7"/>
        <v>900</v>
      </c>
      <c r="N17" s="86" t="s">
        <v>200</v>
      </c>
      <c r="O17" s="92">
        <v>0.9</v>
      </c>
    </row>
    <row r="18" spans="1:15" s="1" customFormat="1" ht="20.100000000000001" customHeight="1" x14ac:dyDescent="0.25">
      <c r="A18" s="7" t="s">
        <v>53</v>
      </c>
      <c r="B18" s="33">
        <f t="shared" si="2"/>
        <v>302.72199999999998</v>
      </c>
      <c r="C18" s="118">
        <f t="shared" si="3"/>
        <v>94.49018959091562</v>
      </c>
      <c r="D18" s="32">
        <f t="shared" si="0"/>
        <v>0.33271418773959832</v>
      </c>
      <c r="E18" s="34">
        <f t="shared" si="1"/>
        <v>0.65210324984639378</v>
      </c>
      <c r="F18" s="69">
        <f t="shared" si="6"/>
        <v>0.75680499999999995</v>
      </c>
      <c r="G18" s="105" t="s">
        <v>159</v>
      </c>
      <c r="H18" s="128">
        <v>302.72199999999998</v>
      </c>
      <c r="I18" s="128">
        <v>94.49018959091562</v>
      </c>
      <c r="J18" s="125">
        <v>197.40600000000001</v>
      </c>
      <c r="K18" s="57">
        <f t="shared" si="4"/>
        <v>909.85599999999999</v>
      </c>
      <c r="L18" s="45">
        <v>909856</v>
      </c>
      <c r="M18" s="29">
        <f t="shared" si="7"/>
        <v>400</v>
      </c>
      <c r="N18" s="86" t="s">
        <v>201</v>
      </c>
      <c r="O18" s="92">
        <v>0.4</v>
      </c>
    </row>
    <row r="19" spans="1:15" s="1" customFormat="1" ht="20.100000000000001" customHeight="1" x14ac:dyDescent="0.25">
      <c r="A19" s="7" t="s">
        <v>54</v>
      </c>
      <c r="B19" s="33">
        <f t="shared" si="2"/>
        <v>252.267</v>
      </c>
      <c r="C19" s="114">
        <f t="shared" si="3"/>
        <v>113.27711395201595</v>
      </c>
      <c r="D19" s="32">
        <f t="shared" si="0"/>
        <v>0.25715709940223286</v>
      </c>
      <c r="E19" s="34">
        <f t="shared" si="1"/>
        <v>0.69389178925503536</v>
      </c>
      <c r="F19" s="69">
        <f t="shared" si="6"/>
        <v>0.33635599999999999</v>
      </c>
      <c r="G19" s="105" t="s">
        <v>160</v>
      </c>
      <c r="H19" s="128">
        <v>252.267</v>
      </c>
      <c r="I19" s="128">
        <v>113.27711395201595</v>
      </c>
      <c r="J19" s="125">
        <v>175.04599999999999</v>
      </c>
      <c r="K19" s="57">
        <f t="shared" si="4"/>
        <v>980.98400000000004</v>
      </c>
      <c r="L19" s="45">
        <v>980984</v>
      </c>
      <c r="M19" s="29">
        <f t="shared" si="7"/>
        <v>750</v>
      </c>
      <c r="N19" s="86" t="s">
        <v>202</v>
      </c>
      <c r="O19" s="92">
        <v>0.75</v>
      </c>
    </row>
    <row r="20" spans="1:15" s="1" customFormat="1" ht="20.100000000000001" customHeight="1" x14ac:dyDescent="0.25">
      <c r="A20" s="7" t="s">
        <v>55</v>
      </c>
      <c r="B20" s="33">
        <f t="shared" si="2"/>
        <v>417.99700000000001</v>
      </c>
      <c r="C20" s="118">
        <f t="shared" si="3"/>
        <v>87.302966442420356</v>
      </c>
      <c r="D20" s="32">
        <f t="shared" si="0"/>
        <v>0.33978247262617967</v>
      </c>
      <c r="E20" s="34">
        <f t="shared" si="1"/>
        <v>0.72663200932064109</v>
      </c>
      <c r="F20" s="69">
        <f t="shared" si="6"/>
        <v>0.96312672811059907</v>
      </c>
      <c r="G20" s="105" t="s">
        <v>161</v>
      </c>
      <c r="H20" s="128">
        <v>417.99700000000001</v>
      </c>
      <c r="I20" s="128">
        <v>87.302966442420356</v>
      </c>
      <c r="J20" s="125">
        <v>303.73</v>
      </c>
      <c r="K20" s="57">
        <f t="shared" si="4"/>
        <v>1230.19</v>
      </c>
      <c r="L20" s="45">
        <v>1230190</v>
      </c>
      <c r="M20" s="29">
        <f t="shared" si="7"/>
        <v>434</v>
      </c>
      <c r="N20" s="86" t="s">
        <v>203</v>
      </c>
      <c r="O20" s="92">
        <v>0.434</v>
      </c>
    </row>
    <row r="21" spans="1:15" s="1" customFormat="1" ht="20.100000000000001" customHeight="1" x14ac:dyDescent="0.25">
      <c r="A21" s="7" t="s">
        <v>56</v>
      </c>
      <c r="B21" s="33">
        <f t="shared" si="2"/>
        <v>564.428</v>
      </c>
      <c r="C21" s="114">
        <f t="shared" si="3"/>
        <v>112.01991013448074</v>
      </c>
      <c r="D21" s="32">
        <f t="shared" si="0"/>
        <v>0.39399680294854705</v>
      </c>
      <c r="E21" s="34">
        <f t="shared" si="1"/>
        <v>0.63234637544558381</v>
      </c>
      <c r="F21" s="69">
        <f t="shared" si="6"/>
        <v>0.80979626972740315</v>
      </c>
      <c r="G21" s="105" t="s">
        <v>162</v>
      </c>
      <c r="H21" s="128">
        <v>564.428</v>
      </c>
      <c r="I21" s="128">
        <v>112.01991013448074</v>
      </c>
      <c r="J21" s="125">
        <v>356.91399999999999</v>
      </c>
      <c r="K21" s="57">
        <f t="shared" si="4"/>
        <v>1432.57</v>
      </c>
      <c r="L21" s="45">
        <v>1432570</v>
      </c>
      <c r="M21" s="29">
        <f t="shared" si="7"/>
        <v>697</v>
      </c>
      <c r="N21" s="86" t="s">
        <v>204</v>
      </c>
      <c r="O21" s="92">
        <v>0.69699999999999995</v>
      </c>
    </row>
    <row r="22" spans="1:15" s="1" customFormat="1" ht="20.100000000000001" customHeight="1" x14ac:dyDescent="0.25">
      <c r="A22" s="7" t="s">
        <v>57</v>
      </c>
      <c r="B22" s="33">
        <f t="shared" si="2"/>
        <v>590.14800000000002</v>
      </c>
      <c r="C22" s="114">
        <f t="shared" si="3"/>
        <v>106.85879526100506</v>
      </c>
      <c r="D22" s="32">
        <f t="shared" si="0"/>
        <v>0.480818130933865</v>
      </c>
      <c r="E22" s="34">
        <f t="shared" si="1"/>
        <v>0.5123240271931786</v>
      </c>
      <c r="F22" s="69">
        <f t="shared" si="6"/>
        <v>0.68862077012835476</v>
      </c>
      <c r="G22" s="105" t="s">
        <v>163</v>
      </c>
      <c r="H22" s="128">
        <v>590.14800000000002</v>
      </c>
      <c r="I22" s="128">
        <v>106.85879526100506</v>
      </c>
      <c r="J22" s="125">
        <v>302.34699999999998</v>
      </c>
      <c r="K22" s="57">
        <f t="shared" si="4"/>
        <v>1227.383</v>
      </c>
      <c r="L22" s="45">
        <v>1227383</v>
      </c>
      <c r="M22" s="29">
        <f t="shared" si="7"/>
        <v>857</v>
      </c>
      <c r="N22" s="86" t="s">
        <v>205</v>
      </c>
      <c r="O22" s="92">
        <v>0.85699999999999998</v>
      </c>
    </row>
    <row r="23" spans="1:15" s="1" customFormat="1" ht="20.100000000000001" customHeight="1" thickBot="1" x14ac:dyDescent="0.3">
      <c r="A23" s="14" t="s">
        <v>0</v>
      </c>
      <c r="B23" s="116">
        <f t="shared" si="2"/>
        <v>3521.3330000000001</v>
      </c>
      <c r="C23" s="118">
        <f t="shared" si="3"/>
        <v>99.658120915952935</v>
      </c>
      <c r="D23" s="35">
        <f t="shared" si="0"/>
        <v>0.27868643704949225</v>
      </c>
      <c r="E23" s="36">
        <f t="shared" si="1"/>
        <v>0.14458104359911431</v>
      </c>
      <c r="F23" s="69">
        <f t="shared" si="6"/>
        <v>0.72845117914770374</v>
      </c>
      <c r="G23" s="105" t="s">
        <v>0</v>
      </c>
      <c r="H23" s="128">
        <v>3521.3330000000001</v>
      </c>
      <c r="I23" s="128">
        <v>99.658120915952935</v>
      </c>
      <c r="J23" s="125">
        <v>509.11799999999999</v>
      </c>
      <c r="K23" s="58">
        <f t="shared" si="4"/>
        <v>12635.466</v>
      </c>
      <c r="L23" s="45">
        <v>12635466</v>
      </c>
      <c r="M23" s="43">
        <f t="shared" si="7"/>
        <v>4834</v>
      </c>
      <c r="N23" s="87" t="s">
        <v>206</v>
      </c>
      <c r="O23" s="93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6670.8149999999996</v>
      </c>
      <c r="C24" s="18">
        <f t="shared" si="3"/>
        <v>96.540956368095365</v>
      </c>
      <c r="D24" s="19">
        <f t="shared" si="0"/>
        <v>0.47987784248822879</v>
      </c>
      <c r="E24" s="20">
        <f t="shared" si="1"/>
        <v>0.44867816001493072</v>
      </c>
      <c r="F24" s="68">
        <f t="shared" si="6"/>
        <v>0.75376440677966094</v>
      </c>
      <c r="G24" s="104" t="s">
        <v>164</v>
      </c>
      <c r="H24" s="127">
        <v>6670.8149999999996</v>
      </c>
      <c r="I24" s="127">
        <v>96.540956368095365</v>
      </c>
      <c r="J24" s="124">
        <v>2993.049</v>
      </c>
      <c r="K24" s="59">
        <f t="shared" si="4"/>
        <v>13901.069</v>
      </c>
      <c r="L24" s="44">
        <v>13901069</v>
      </c>
      <c r="M24" s="82">
        <f t="shared" ref="M24" si="8">M25+M26+M27+M30+M31+M32+M33+M34+M35+M36</f>
        <v>8850</v>
      </c>
      <c r="N24" s="88" t="s">
        <v>12</v>
      </c>
      <c r="O24" s="91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3">
        <f t="shared" si="2"/>
        <v>187.649</v>
      </c>
      <c r="C25" s="118">
        <f t="shared" si="3"/>
        <v>92.088629336997599</v>
      </c>
      <c r="D25" s="32">
        <f t="shared" si="0"/>
        <v>0.31115779838724389</v>
      </c>
      <c r="E25" s="34">
        <f t="shared" si="1"/>
        <v>0.65850071143464661</v>
      </c>
      <c r="F25" s="69">
        <f t="shared" si="6"/>
        <v>0.62969463087248323</v>
      </c>
      <c r="G25" s="105" t="s">
        <v>165</v>
      </c>
      <c r="H25" s="128">
        <v>187.649</v>
      </c>
      <c r="I25" s="128">
        <v>92.088629336997599</v>
      </c>
      <c r="J25" s="125">
        <v>123.56699999999999</v>
      </c>
      <c r="K25" s="57">
        <f t="shared" si="4"/>
        <v>603.06700000000001</v>
      </c>
      <c r="L25" s="45">
        <v>603067</v>
      </c>
      <c r="M25" s="29">
        <f t="shared" si="7"/>
        <v>298</v>
      </c>
      <c r="N25" s="86" t="s">
        <v>207</v>
      </c>
      <c r="O25" s="92">
        <v>0.29799999999999999</v>
      </c>
    </row>
    <row r="26" spans="1:15" s="1" customFormat="1" ht="20.100000000000001" customHeight="1" x14ac:dyDescent="0.25">
      <c r="A26" s="7" t="s">
        <v>96</v>
      </c>
      <c r="B26" s="33">
        <f t="shared" si="2"/>
        <v>121.10899999999999</v>
      </c>
      <c r="C26" s="118">
        <f t="shared" si="3"/>
        <v>96.529654160987704</v>
      </c>
      <c r="D26" s="32">
        <f t="shared" si="0"/>
        <v>0.15073113480535225</v>
      </c>
      <c r="E26" s="34">
        <f t="shared" si="1"/>
        <v>0.71168121279178265</v>
      </c>
      <c r="F26" s="69">
        <f t="shared" si="6"/>
        <v>0.51100843881856539</v>
      </c>
      <c r="G26" s="105" t="s">
        <v>166</v>
      </c>
      <c r="H26" s="128">
        <v>121.10899999999999</v>
      </c>
      <c r="I26" s="128">
        <v>96.529654160987704</v>
      </c>
      <c r="J26" s="125">
        <v>86.191000000000003</v>
      </c>
      <c r="K26" s="57">
        <f t="shared" si="4"/>
        <v>803.47699999999998</v>
      </c>
      <c r="L26" s="45">
        <v>803477</v>
      </c>
      <c r="M26" s="29">
        <f t="shared" si="7"/>
        <v>237</v>
      </c>
      <c r="N26" s="86" t="s">
        <v>208</v>
      </c>
      <c r="O26" s="92">
        <v>0.23699999999999999</v>
      </c>
    </row>
    <row r="27" spans="1:15" s="1" customFormat="1" ht="20.100000000000001" customHeight="1" x14ac:dyDescent="0.25">
      <c r="A27" s="7" t="s">
        <v>58</v>
      </c>
      <c r="B27" s="33">
        <f t="shared" si="2"/>
        <v>258.94600000000003</v>
      </c>
      <c r="C27" s="114">
        <f t="shared" si="3"/>
        <v>110.06613846572361</v>
      </c>
      <c r="D27" s="32">
        <f t="shared" si="0"/>
        <v>0.23237986865555921</v>
      </c>
      <c r="E27" s="34">
        <f t="shared" si="1"/>
        <v>0.44168668371011716</v>
      </c>
      <c r="F27" s="69">
        <f>B27/M29</f>
        <v>0.70557493188010911</v>
      </c>
      <c r="G27" s="105" t="s">
        <v>167</v>
      </c>
      <c r="H27" s="128">
        <v>258.94600000000003</v>
      </c>
      <c r="I27" s="128">
        <v>110.06613846572361</v>
      </c>
      <c r="J27" s="125">
        <v>114.373</v>
      </c>
      <c r="K27" s="57">
        <f t="shared" si="4"/>
        <v>1114.3219999999999</v>
      </c>
      <c r="L27" s="45">
        <v>1114322</v>
      </c>
      <c r="M27" s="29">
        <f t="shared" si="7"/>
        <v>387</v>
      </c>
      <c r="N27" s="86" t="s">
        <v>209</v>
      </c>
      <c r="O27" s="92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3">
        <f t="shared" si="2"/>
        <v>13.929</v>
      </c>
      <c r="C28" s="118">
        <f t="shared" si="3"/>
        <v>60.529289066573959</v>
      </c>
      <c r="D28" s="32">
        <f t="shared" si="0"/>
        <v>0.31273013022002694</v>
      </c>
      <c r="E28" s="121">
        <f t="shared" si="1"/>
        <v>1</v>
      </c>
      <c r="F28" s="69">
        <f t="shared" si="6"/>
        <v>0.69645000000000001</v>
      </c>
      <c r="G28" s="105" t="s">
        <v>168</v>
      </c>
      <c r="H28" s="128">
        <v>13.929</v>
      </c>
      <c r="I28" s="128">
        <v>60.529289066573959</v>
      </c>
      <c r="J28" s="125">
        <v>13.929</v>
      </c>
      <c r="K28" s="57">
        <f t="shared" si="4"/>
        <v>44.54</v>
      </c>
      <c r="L28" s="45">
        <v>44540</v>
      </c>
      <c r="M28" s="29">
        <f t="shared" si="7"/>
        <v>20</v>
      </c>
      <c r="N28" s="86" t="s">
        <v>214</v>
      </c>
      <c r="O28" s="92">
        <v>0.02</v>
      </c>
    </row>
    <row r="29" spans="1:15" s="1" customFormat="1" ht="20.100000000000001" customHeight="1" x14ac:dyDescent="0.25">
      <c r="A29" s="7" t="s">
        <v>89</v>
      </c>
      <c r="B29" s="33">
        <f t="shared" si="2"/>
        <v>245.017</v>
      </c>
      <c r="C29" s="114">
        <f t="shared" si="3"/>
        <v>115.43683922884119</v>
      </c>
      <c r="D29" s="32">
        <f t="shared" si="0"/>
        <v>0.22903451357379356</v>
      </c>
      <c r="E29" s="34">
        <f t="shared" si="1"/>
        <v>0.40994706489753774</v>
      </c>
      <c r="F29" s="69">
        <f t="shared" si="6"/>
        <v>0.66762125340599454</v>
      </c>
      <c r="G29" s="105" t="s">
        <v>169</v>
      </c>
      <c r="H29" s="128">
        <v>245.017</v>
      </c>
      <c r="I29" s="128">
        <v>115.43683922884119</v>
      </c>
      <c r="J29" s="125">
        <v>100.444</v>
      </c>
      <c r="K29" s="57">
        <f t="shared" si="4"/>
        <v>1069.7819999999999</v>
      </c>
      <c r="L29" s="45">
        <v>1069782</v>
      </c>
      <c r="M29" s="29">
        <f t="shared" si="7"/>
        <v>367</v>
      </c>
      <c r="N29" s="86" t="s">
        <v>271</v>
      </c>
      <c r="O29" s="92">
        <v>0.36699999999999999</v>
      </c>
    </row>
    <row r="30" spans="1:15" s="1" customFormat="1" ht="20.100000000000001" customHeight="1" x14ac:dyDescent="0.25">
      <c r="A30" s="7" t="s">
        <v>59</v>
      </c>
      <c r="B30" s="33">
        <f t="shared" si="2"/>
        <v>402.27</v>
      </c>
      <c r="C30" s="114">
        <f t="shared" si="3"/>
        <v>108.54355152493072</v>
      </c>
      <c r="D30" s="32">
        <f t="shared" si="0"/>
        <v>0.35302356561962756</v>
      </c>
      <c r="E30" s="34">
        <f t="shared" si="1"/>
        <v>0.64519104084321477</v>
      </c>
      <c r="F30" s="69">
        <f t="shared" si="6"/>
        <v>0.93551162790697673</v>
      </c>
      <c r="G30" s="105" t="s">
        <v>170</v>
      </c>
      <c r="H30" s="128">
        <v>402.27</v>
      </c>
      <c r="I30" s="128">
        <v>108.54355152493072</v>
      </c>
      <c r="J30" s="125">
        <v>259.541</v>
      </c>
      <c r="K30" s="57">
        <f t="shared" si="4"/>
        <v>1139.499</v>
      </c>
      <c r="L30" s="45">
        <v>1139499</v>
      </c>
      <c r="M30" s="29">
        <f t="shared" si="7"/>
        <v>430</v>
      </c>
      <c r="N30" s="86" t="s">
        <v>210</v>
      </c>
      <c r="O30" s="92">
        <v>0.43</v>
      </c>
    </row>
    <row r="31" spans="1:15" s="1" customFormat="1" ht="20.100000000000001" customHeight="1" x14ac:dyDescent="0.25">
      <c r="A31" s="7" t="s">
        <v>60</v>
      </c>
      <c r="B31" s="33">
        <f t="shared" si="2"/>
        <v>622.48099999999999</v>
      </c>
      <c r="C31" s="118">
        <f t="shared" si="3"/>
        <v>80.673426593365008</v>
      </c>
      <c r="D31" s="32">
        <f t="shared" si="0"/>
        <v>0.60571599275259369</v>
      </c>
      <c r="E31" s="34">
        <f t="shared" si="1"/>
        <v>0.56728799754530657</v>
      </c>
      <c r="F31" s="69">
        <f t="shared" si="6"/>
        <v>0.54128782608695647</v>
      </c>
      <c r="G31" s="105" t="s">
        <v>171</v>
      </c>
      <c r="H31" s="128">
        <v>622.48099999999999</v>
      </c>
      <c r="I31" s="128">
        <v>80.673426593365008</v>
      </c>
      <c r="J31" s="125">
        <v>353.12599999999998</v>
      </c>
      <c r="K31" s="57">
        <f t="shared" si="4"/>
        <v>1027.6780000000001</v>
      </c>
      <c r="L31" s="45">
        <v>1027678</v>
      </c>
      <c r="M31" s="29">
        <f t="shared" si="7"/>
        <v>1150</v>
      </c>
      <c r="N31" s="86" t="s">
        <v>211</v>
      </c>
      <c r="O31" s="92">
        <v>1.1499999999999999</v>
      </c>
    </row>
    <row r="32" spans="1:15" s="1" customFormat="1" ht="20.100000000000001" customHeight="1" x14ac:dyDescent="0.25">
      <c r="A32" s="13" t="s">
        <v>61</v>
      </c>
      <c r="B32" s="116">
        <f t="shared" si="2"/>
        <v>2398.922</v>
      </c>
      <c r="C32" s="118">
        <f t="shared" si="3"/>
        <v>98.660736685302737</v>
      </c>
      <c r="D32" s="117">
        <f t="shared" si="0"/>
        <v>1.2549380462087503</v>
      </c>
      <c r="E32" s="34">
        <f t="shared" si="1"/>
        <v>0.6643775829309998</v>
      </c>
      <c r="F32" s="69">
        <f t="shared" si="6"/>
        <v>0.81319389830508471</v>
      </c>
      <c r="G32" s="105" t="s">
        <v>172</v>
      </c>
      <c r="H32" s="128">
        <v>2398.922</v>
      </c>
      <c r="I32" s="128">
        <v>98.660736685302737</v>
      </c>
      <c r="J32" s="125">
        <v>1593.79</v>
      </c>
      <c r="K32" s="57">
        <f t="shared" si="4"/>
        <v>1911.586</v>
      </c>
      <c r="L32" s="45">
        <v>1911586</v>
      </c>
      <c r="M32" s="29">
        <f t="shared" si="7"/>
        <v>2950</v>
      </c>
      <c r="N32" s="86" t="s">
        <v>212</v>
      </c>
      <c r="O32" s="92">
        <v>2.95</v>
      </c>
    </row>
    <row r="33" spans="1:15" s="1" customFormat="1" ht="20.100000000000001" customHeight="1" x14ac:dyDescent="0.25">
      <c r="A33" s="7" t="s">
        <v>62</v>
      </c>
      <c r="B33" s="33">
        <f t="shared" si="2"/>
        <v>33.232999999999997</v>
      </c>
      <c r="C33" s="118">
        <f t="shared" si="3"/>
        <v>20.71624485724972</v>
      </c>
      <c r="D33" s="32">
        <f t="shared" si="0"/>
        <v>4.5873294573001384E-2</v>
      </c>
      <c r="E33" s="121">
        <f t="shared" si="1"/>
        <v>1</v>
      </c>
      <c r="F33" s="69">
        <f t="shared" si="6"/>
        <v>0.72245652173913033</v>
      </c>
      <c r="G33" s="105" t="s">
        <v>173</v>
      </c>
      <c r="H33" s="128">
        <v>33.232999999999997</v>
      </c>
      <c r="I33" s="128">
        <v>20.71624485724972</v>
      </c>
      <c r="J33" s="125">
        <v>33.232999999999997</v>
      </c>
      <c r="K33" s="57">
        <f t="shared" si="4"/>
        <v>724.452</v>
      </c>
      <c r="L33" s="45">
        <v>724452</v>
      </c>
      <c r="M33" s="29">
        <f t="shared" si="7"/>
        <v>46</v>
      </c>
      <c r="N33" s="86" t="s">
        <v>213</v>
      </c>
      <c r="O33" s="92">
        <v>4.5999999999999999E-2</v>
      </c>
    </row>
    <row r="34" spans="1:15" s="1" customFormat="1" ht="20.100000000000001" customHeight="1" x14ac:dyDescent="0.25">
      <c r="A34" s="7" t="s">
        <v>63</v>
      </c>
      <c r="B34" s="33">
        <f t="shared" si="2"/>
        <v>239.24</v>
      </c>
      <c r="C34" s="114">
        <f t="shared" si="3"/>
        <v>110.48152099121191</v>
      </c>
      <c r="D34" s="32">
        <f t="shared" si="0"/>
        <v>0.4081695326455439</v>
      </c>
      <c r="E34" s="34">
        <f t="shared" si="1"/>
        <v>0.7107757900016719</v>
      </c>
      <c r="F34" s="69">
        <f t="shared" si="6"/>
        <v>0.8109830508474577</v>
      </c>
      <c r="G34" s="105" t="s">
        <v>174</v>
      </c>
      <c r="H34" s="128">
        <v>239.24</v>
      </c>
      <c r="I34" s="128">
        <v>110.48152099121191</v>
      </c>
      <c r="J34" s="125">
        <v>170.04599999999999</v>
      </c>
      <c r="K34" s="57">
        <f t="shared" si="4"/>
        <v>586.12900000000002</v>
      </c>
      <c r="L34" s="45">
        <v>586129</v>
      </c>
      <c r="M34" s="29">
        <f t="shared" si="7"/>
        <v>295</v>
      </c>
      <c r="N34" s="86" t="s">
        <v>215</v>
      </c>
      <c r="O34" s="92">
        <v>0.29499999999999998</v>
      </c>
    </row>
    <row r="35" spans="1:15" s="1" customFormat="1" ht="20.100000000000001" customHeight="1" x14ac:dyDescent="0.25">
      <c r="A35" s="7" t="s">
        <v>64</v>
      </c>
      <c r="B35" s="33">
        <f t="shared" si="2"/>
        <v>182.24100000000001</v>
      </c>
      <c r="C35" s="118">
        <f t="shared" si="3"/>
        <v>81.906803656662078</v>
      </c>
      <c r="D35" s="32">
        <f t="shared" si="0"/>
        <v>0.29712108465556708</v>
      </c>
      <c r="E35" s="34">
        <f t="shared" si="1"/>
        <v>0.7016862286752158</v>
      </c>
      <c r="F35" s="69">
        <f t="shared" si="6"/>
        <v>0.63720629370629378</v>
      </c>
      <c r="G35" s="105" t="s">
        <v>175</v>
      </c>
      <c r="H35" s="128">
        <v>182.24100000000001</v>
      </c>
      <c r="I35" s="128">
        <v>81.906803656662078</v>
      </c>
      <c r="J35" s="125">
        <v>127.876</v>
      </c>
      <c r="K35" s="57">
        <f t="shared" si="4"/>
        <v>613.35599999999999</v>
      </c>
      <c r="L35" s="45">
        <v>613356</v>
      </c>
      <c r="M35" s="29">
        <f t="shared" si="7"/>
        <v>286</v>
      </c>
      <c r="N35" s="86" t="s">
        <v>216</v>
      </c>
      <c r="O35" s="92">
        <v>0.28599999999999998</v>
      </c>
    </row>
    <row r="36" spans="1:15" s="1" customFormat="1" ht="20.100000000000001" customHeight="1" thickBot="1" x14ac:dyDescent="0.3">
      <c r="A36" s="14" t="s">
        <v>1</v>
      </c>
      <c r="B36" s="120">
        <f t="shared" si="2"/>
        <v>2224.7240000000002</v>
      </c>
      <c r="C36" s="114">
        <f t="shared" si="3"/>
        <v>102.41932959268419</v>
      </c>
      <c r="D36" s="35">
        <f t="shared" ref="D36:D68" si="11">B36/K36</f>
        <v>0.41370948561070076</v>
      </c>
      <c r="E36" s="36">
        <f t="shared" si="1"/>
        <v>5.9021253872390461E-2</v>
      </c>
      <c r="F36" s="70">
        <f t="shared" si="6"/>
        <v>0.8028596174666186</v>
      </c>
      <c r="G36" s="106" t="s">
        <v>1</v>
      </c>
      <c r="H36" s="128">
        <v>2224.7240000000002</v>
      </c>
      <c r="I36" s="128">
        <v>102.41932959268419</v>
      </c>
      <c r="J36" s="125">
        <v>131.30600000000001</v>
      </c>
      <c r="K36" s="60">
        <f t="shared" si="4"/>
        <v>5377.5029999999997</v>
      </c>
      <c r="L36" s="45">
        <v>5377503</v>
      </c>
      <c r="M36" s="49">
        <f t="shared" si="7"/>
        <v>2771</v>
      </c>
      <c r="N36" s="89" t="s">
        <v>217</v>
      </c>
      <c r="O36" s="93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7907.0450000000001</v>
      </c>
      <c r="C37" s="18">
        <f t="shared" si="3"/>
        <v>96.506324930199</v>
      </c>
      <c r="D37" s="19">
        <f t="shared" si="11"/>
        <v>0.48111311673488938</v>
      </c>
      <c r="E37" s="20">
        <f t="shared" si="1"/>
        <v>0.6635146252487496</v>
      </c>
      <c r="F37" s="68">
        <f t="shared" si="6"/>
        <v>0.74531482703365071</v>
      </c>
      <c r="G37" s="107" t="s">
        <v>176</v>
      </c>
      <c r="H37" s="127">
        <v>7907.0450000000001</v>
      </c>
      <c r="I37" s="127">
        <v>96.506324930199</v>
      </c>
      <c r="J37" s="124">
        <v>5246.44</v>
      </c>
      <c r="K37" s="56">
        <f t="shared" si="4"/>
        <v>16434.898000000001</v>
      </c>
      <c r="L37" s="44">
        <v>16434898</v>
      </c>
      <c r="M37" s="82">
        <f>SUM(M38:M45)</f>
        <v>10609</v>
      </c>
      <c r="N37" s="85" t="s">
        <v>14</v>
      </c>
      <c r="O37" s="91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3">
        <f t="shared" si="2"/>
        <v>386.91800000000001</v>
      </c>
      <c r="C38" s="114">
        <f t="shared" si="3"/>
        <v>105.34601383674169</v>
      </c>
      <c r="D38" s="117">
        <f t="shared" si="11"/>
        <v>0.82614767049579374</v>
      </c>
      <c r="E38" s="34">
        <f t="shared" si="1"/>
        <v>0.64803136581911414</v>
      </c>
      <c r="F38" s="122">
        <f t="shared" si="6"/>
        <v>1.8424666666666667</v>
      </c>
      <c r="G38" s="105" t="s">
        <v>177</v>
      </c>
      <c r="H38" s="128">
        <v>386.91800000000001</v>
      </c>
      <c r="I38" s="128">
        <v>105.34601383674169</v>
      </c>
      <c r="J38" s="125">
        <v>250.73500000000001</v>
      </c>
      <c r="K38" s="57">
        <f t="shared" si="4"/>
        <v>468.34</v>
      </c>
      <c r="L38" s="45">
        <v>468340</v>
      </c>
      <c r="M38" s="29">
        <f t="shared" si="7"/>
        <v>210</v>
      </c>
      <c r="N38" s="86" t="s">
        <v>219</v>
      </c>
      <c r="O38" s="92">
        <v>0.21</v>
      </c>
    </row>
    <row r="39" spans="1:15" s="1" customFormat="1" ht="20.100000000000001" customHeight="1" x14ac:dyDescent="0.25">
      <c r="A39" s="7" t="s">
        <v>25</v>
      </c>
      <c r="B39" s="33">
        <f t="shared" si="2"/>
        <v>74.631</v>
      </c>
      <c r="C39" s="118">
        <f t="shared" si="3"/>
        <v>93.614058854519456</v>
      </c>
      <c r="D39" s="32">
        <f t="shared" si="11"/>
        <v>0.27872764755971857</v>
      </c>
      <c r="E39" s="34">
        <f t="shared" si="1"/>
        <v>0.76464203883104875</v>
      </c>
      <c r="F39" s="69">
        <f t="shared" si="6"/>
        <v>0.68468807339449544</v>
      </c>
      <c r="G39" s="105" t="s">
        <v>178</v>
      </c>
      <c r="H39" s="128">
        <v>74.631</v>
      </c>
      <c r="I39" s="128">
        <v>93.614058854519456</v>
      </c>
      <c r="J39" s="125">
        <v>57.066000000000003</v>
      </c>
      <c r="K39" s="57">
        <f t="shared" si="4"/>
        <v>267.75599999999997</v>
      </c>
      <c r="L39" s="45">
        <v>267756</v>
      </c>
      <c r="M39" s="29">
        <f t="shared" si="7"/>
        <v>109</v>
      </c>
      <c r="N39" s="86" t="s">
        <v>220</v>
      </c>
      <c r="O39" s="92">
        <v>0.109</v>
      </c>
    </row>
    <row r="40" spans="1:15" s="1" customFormat="1" ht="20.100000000000001" customHeight="1" x14ac:dyDescent="0.25">
      <c r="A40" s="7" t="s">
        <v>91</v>
      </c>
      <c r="B40" s="33">
        <f t="shared" si="2"/>
        <v>738.91700000000003</v>
      </c>
      <c r="C40" s="114">
        <f t="shared" si="3"/>
        <v>143.45061754759251</v>
      </c>
      <c r="D40" s="32">
        <f t="shared" si="11"/>
        <v>0.38964339142783166</v>
      </c>
      <c r="E40" s="34">
        <f t="shared" si="1"/>
        <v>0.7409073008199839</v>
      </c>
      <c r="F40" s="69">
        <f t="shared" si="6"/>
        <v>0.84932988505747131</v>
      </c>
      <c r="G40" s="108" t="s">
        <v>91</v>
      </c>
      <c r="H40" s="128">
        <v>738.91700000000003</v>
      </c>
      <c r="I40" s="128">
        <v>143.45061754759251</v>
      </c>
      <c r="J40" s="125">
        <v>547.46900000000005</v>
      </c>
      <c r="K40" s="57">
        <f t="shared" si="4"/>
        <v>1896.393</v>
      </c>
      <c r="L40" s="45">
        <v>1896393</v>
      </c>
      <c r="M40" s="29">
        <f t="shared" si="7"/>
        <v>870</v>
      </c>
      <c r="N40" s="86" t="s">
        <v>223</v>
      </c>
      <c r="O40" s="92">
        <v>0.87</v>
      </c>
    </row>
    <row r="41" spans="1:15" s="1" customFormat="1" ht="20.100000000000001" customHeight="1" x14ac:dyDescent="0.25">
      <c r="A41" s="7" t="s">
        <v>2</v>
      </c>
      <c r="B41" s="116">
        <f t="shared" si="2"/>
        <v>4069.6779999999999</v>
      </c>
      <c r="C41" s="118">
        <f t="shared" si="3"/>
        <v>91.940786352467867</v>
      </c>
      <c r="D41" s="117">
        <f t="shared" si="11"/>
        <v>0.71556312944207334</v>
      </c>
      <c r="E41" s="34">
        <f t="shared" si="1"/>
        <v>0.60355856163558896</v>
      </c>
      <c r="F41" s="69">
        <f t="shared" si="6"/>
        <v>0.80795672027000198</v>
      </c>
      <c r="G41" s="108" t="s">
        <v>2</v>
      </c>
      <c r="H41" s="128">
        <v>4069.6779999999999</v>
      </c>
      <c r="I41" s="128">
        <v>91.940786352467867</v>
      </c>
      <c r="J41" s="125">
        <v>2456.2890000000002</v>
      </c>
      <c r="K41" s="57">
        <f t="shared" si="4"/>
        <v>5687.3779999999997</v>
      </c>
      <c r="L41" s="45">
        <v>5687378</v>
      </c>
      <c r="M41" s="29">
        <f t="shared" si="7"/>
        <v>5037</v>
      </c>
      <c r="N41" s="86" t="s">
        <v>222</v>
      </c>
      <c r="O41" s="92">
        <v>5.0369999999999999</v>
      </c>
    </row>
    <row r="42" spans="1:15" s="1" customFormat="1" ht="20.100000000000001" customHeight="1" x14ac:dyDescent="0.25">
      <c r="A42" s="7" t="s">
        <v>65</v>
      </c>
      <c r="B42" s="33">
        <f t="shared" si="2"/>
        <v>366.36500000000001</v>
      </c>
      <c r="C42" s="114">
        <f t="shared" si="3"/>
        <v>101.91016361704376</v>
      </c>
      <c r="D42" s="32">
        <f t="shared" si="11"/>
        <v>0.37027884741719985</v>
      </c>
      <c r="E42" s="121">
        <f t="shared" si="1"/>
        <v>0.87814884063706955</v>
      </c>
      <c r="F42" s="122">
        <f t="shared" si="6"/>
        <v>1.2721006944444444</v>
      </c>
      <c r="G42" s="105" t="s">
        <v>179</v>
      </c>
      <c r="H42" s="128">
        <v>366.36500000000001</v>
      </c>
      <c r="I42" s="128">
        <v>101.91016361704376</v>
      </c>
      <c r="J42" s="125">
        <v>321.72300000000001</v>
      </c>
      <c r="K42" s="57">
        <f t="shared" si="4"/>
        <v>989.43</v>
      </c>
      <c r="L42" s="45">
        <v>989430</v>
      </c>
      <c r="M42" s="29">
        <f t="shared" si="7"/>
        <v>288</v>
      </c>
      <c r="N42" s="86" t="s">
        <v>218</v>
      </c>
      <c r="O42" s="92">
        <v>0.28799999999999998</v>
      </c>
    </row>
    <row r="43" spans="1:15" s="1" customFormat="1" ht="20.100000000000001" customHeight="1" x14ac:dyDescent="0.25">
      <c r="A43" s="7" t="s">
        <v>66</v>
      </c>
      <c r="B43" s="33">
        <f t="shared" si="2"/>
        <v>479.29500000000002</v>
      </c>
      <c r="C43" s="114">
        <f t="shared" si="3"/>
        <v>109.97040198237886</v>
      </c>
      <c r="D43" s="32">
        <f t="shared" si="11"/>
        <v>0.19564810078941752</v>
      </c>
      <c r="E43" s="34">
        <f t="shared" si="1"/>
        <v>0.63073889775607928</v>
      </c>
      <c r="F43" s="69">
        <f t="shared" si="6"/>
        <v>0.65927785419532325</v>
      </c>
      <c r="G43" s="105" t="s">
        <v>180</v>
      </c>
      <c r="H43" s="128">
        <v>479.29500000000002</v>
      </c>
      <c r="I43" s="128">
        <v>109.97040198237886</v>
      </c>
      <c r="J43" s="125">
        <v>302.31</v>
      </c>
      <c r="K43" s="57">
        <f t="shared" si="4"/>
        <v>2449.7809999999999</v>
      </c>
      <c r="L43" s="45">
        <v>2449781</v>
      </c>
      <c r="M43" s="29">
        <f t="shared" si="7"/>
        <v>727</v>
      </c>
      <c r="N43" s="86" t="s">
        <v>221</v>
      </c>
      <c r="O43" s="92">
        <v>0.72699999999999998</v>
      </c>
    </row>
    <row r="44" spans="1:15" s="1" customFormat="1" ht="20.100000000000001" customHeight="1" x14ac:dyDescent="0.25">
      <c r="A44" s="7" t="s">
        <v>67</v>
      </c>
      <c r="B44" s="116">
        <f t="shared" si="2"/>
        <v>1544.1389999999999</v>
      </c>
      <c r="C44" s="118">
        <f t="shared" si="3"/>
        <v>95.70969103552406</v>
      </c>
      <c r="D44" s="32">
        <f t="shared" si="11"/>
        <v>0.37174460844299495</v>
      </c>
      <c r="E44" s="34">
        <f t="shared" si="1"/>
        <v>0.70016947956110176</v>
      </c>
      <c r="F44" s="69">
        <f t="shared" si="6"/>
        <v>0.53246172413793103</v>
      </c>
      <c r="G44" s="32" t="s">
        <v>99</v>
      </c>
      <c r="H44" s="128">
        <v>1544.1389999999999</v>
      </c>
      <c r="I44" s="128">
        <v>95.70969103552406</v>
      </c>
      <c r="J44" s="125">
        <v>1081.1590000000001</v>
      </c>
      <c r="K44" s="57">
        <f t="shared" si="4"/>
        <v>4153.7629999999999</v>
      </c>
      <c r="L44" s="45">
        <v>4153763</v>
      </c>
      <c r="M44" s="29">
        <f t="shared" si="7"/>
        <v>2900</v>
      </c>
      <c r="N44" s="86" t="s">
        <v>224</v>
      </c>
      <c r="O44" s="92">
        <v>2.9</v>
      </c>
    </row>
    <row r="45" spans="1:15" s="1" customFormat="1" ht="20.100000000000001" customHeight="1" thickBot="1" x14ac:dyDescent="0.3">
      <c r="A45" s="10" t="s">
        <v>92</v>
      </c>
      <c r="B45" s="37">
        <f t="shared" si="2"/>
        <v>247.102</v>
      </c>
      <c r="C45" s="119">
        <f t="shared" si="3"/>
        <v>62.387206560323975</v>
      </c>
      <c r="D45" s="35">
        <f t="shared" si="11"/>
        <v>0.47332379414508374</v>
      </c>
      <c r="E45" s="121">
        <f t="shared" si="1"/>
        <v>0.92953112479866606</v>
      </c>
      <c r="F45" s="70">
        <f t="shared" si="6"/>
        <v>0.52799572649572646</v>
      </c>
      <c r="G45" s="108" t="s">
        <v>92</v>
      </c>
      <c r="H45" s="128">
        <v>247.102</v>
      </c>
      <c r="I45" s="128">
        <v>62.387206560323975</v>
      </c>
      <c r="J45" s="125">
        <v>229.68899999999999</v>
      </c>
      <c r="K45" s="58">
        <f t="shared" si="4"/>
        <v>522.05700000000002</v>
      </c>
      <c r="L45" s="45">
        <v>522057</v>
      </c>
      <c r="M45" s="43">
        <f t="shared" si="7"/>
        <v>468</v>
      </c>
      <c r="N45" s="87" t="s">
        <v>225</v>
      </c>
      <c r="O45" s="93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3351.9459999999999</v>
      </c>
      <c r="C46" s="18">
        <f t="shared" si="3"/>
        <v>92.872888437693263</v>
      </c>
      <c r="D46" s="19">
        <f t="shared" si="11"/>
        <v>0.33528391963619109</v>
      </c>
      <c r="E46" s="20">
        <f t="shared" si="1"/>
        <v>0.73207861940496655</v>
      </c>
      <c r="F46" s="68">
        <f t="shared" si="6"/>
        <v>0.74043428318975035</v>
      </c>
      <c r="G46" s="104" t="s">
        <v>100</v>
      </c>
      <c r="H46" s="127">
        <v>3351.9459999999999</v>
      </c>
      <c r="I46" s="127">
        <v>92.872888437693263</v>
      </c>
      <c r="J46" s="124">
        <v>2453.8879999999999</v>
      </c>
      <c r="K46" s="61">
        <f t="shared" si="4"/>
        <v>9997.3359999999993</v>
      </c>
      <c r="L46" s="44">
        <v>9997336</v>
      </c>
      <c r="M46" s="47">
        <f>SUM(M47:M53)</f>
        <v>4527</v>
      </c>
      <c r="N46" s="88" t="s">
        <v>15</v>
      </c>
      <c r="O46" s="91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33">
        <f t="shared" si="2"/>
        <v>519.21799999999996</v>
      </c>
      <c r="C47" s="114">
        <f t="shared" si="3"/>
        <v>122.55332607920843</v>
      </c>
      <c r="D47" s="32">
        <f t="shared" si="11"/>
        <v>0.16462953139600178</v>
      </c>
      <c r="E47" s="34">
        <f t="shared" si="1"/>
        <v>0.50584918088355957</v>
      </c>
      <c r="F47" s="69">
        <f t="shared" si="6"/>
        <v>0.45867314487632505</v>
      </c>
      <c r="G47" s="108" t="s">
        <v>101</v>
      </c>
      <c r="H47" s="128">
        <v>519.21799999999996</v>
      </c>
      <c r="I47" s="128">
        <v>122.55332607920843</v>
      </c>
      <c r="J47" s="125">
        <v>262.64600000000002</v>
      </c>
      <c r="K47" s="57">
        <f t="shared" si="4"/>
        <v>3153.857</v>
      </c>
      <c r="L47" s="45">
        <v>3153857</v>
      </c>
      <c r="M47" s="29">
        <f t="shared" si="7"/>
        <v>1132</v>
      </c>
      <c r="N47" s="86" t="s">
        <v>226</v>
      </c>
      <c r="O47" s="92">
        <v>1.1319999999999999</v>
      </c>
    </row>
    <row r="48" spans="1:15" s="1" customFormat="1" ht="20.100000000000001" customHeight="1" x14ac:dyDescent="0.25">
      <c r="A48" s="7" t="s">
        <v>27</v>
      </c>
      <c r="B48" s="33">
        <f t="shared" si="2"/>
        <v>81.212999999999994</v>
      </c>
      <c r="C48" s="114">
        <f t="shared" si="3"/>
        <v>123.42588793142752</v>
      </c>
      <c r="D48" s="32">
        <f t="shared" si="11"/>
        <v>0.15496948811009467</v>
      </c>
      <c r="E48" s="34">
        <f t="shared" si="1"/>
        <v>0.78189452427567019</v>
      </c>
      <c r="F48" s="69">
        <f t="shared" si="6"/>
        <v>0.20152109181141437</v>
      </c>
      <c r="G48" s="105" t="s">
        <v>102</v>
      </c>
      <c r="H48" s="128">
        <v>81.212999999999994</v>
      </c>
      <c r="I48" s="128">
        <v>123.42588793142752</v>
      </c>
      <c r="J48" s="125">
        <v>63.5</v>
      </c>
      <c r="K48" s="57">
        <f t="shared" si="4"/>
        <v>524.05799999999999</v>
      </c>
      <c r="L48" s="45">
        <v>524058</v>
      </c>
      <c r="M48" s="29">
        <f t="shared" si="7"/>
        <v>403</v>
      </c>
      <c r="N48" s="86" t="s">
        <v>227</v>
      </c>
      <c r="O48" s="92">
        <v>0.40300000000000002</v>
      </c>
    </row>
    <row r="49" spans="1:15" s="1" customFormat="1" ht="18.75" customHeight="1" x14ac:dyDescent="0.25">
      <c r="A49" s="7" t="s">
        <v>28</v>
      </c>
      <c r="B49" s="33">
        <f t="shared" si="2"/>
        <v>261.26299999999998</v>
      </c>
      <c r="C49" s="114">
        <f t="shared" si="3"/>
        <v>103.68484550238513</v>
      </c>
      <c r="D49" s="32">
        <f t="shared" si="11"/>
        <v>0.30013429264308367</v>
      </c>
      <c r="E49" s="34">
        <f t="shared" si="1"/>
        <v>0.72971297122057088</v>
      </c>
      <c r="F49" s="69">
        <f t="shared" si="6"/>
        <v>0.50339691714836221</v>
      </c>
      <c r="G49" s="105" t="s">
        <v>103</v>
      </c>
      <c r="H49" s="128">
        <v>261.26299999999998</v>
      </c>
      <c r="I49" s="128">
        <v>103.68484550238513</v>
      </c>
      <c r="J49" s="125">
        <v>190.64699999999999</v>
      </c>
      <c r="K49" s="57">
        <f t="shared" si="4"/>
        <v>870.48699999999997</v>
      </c>
      <c r="L49" s="45">
        <v>870487</v>
      </c>
      <c r="M49" s="29">
        <f t="shared" si="7"/>
        <v>519</v>
      </c>
      <c r="N49" s="86" t="s">
        <v>274</v>
      </c>
      <c r="O49" s="92">
        <v>0.51900000000000002</v>
      </c>
    </row>
    <row r="50" spans="1:15" s="1" customFormat="1" ht="20.100000000000001" customHeight="1" x14ac:dyDescent="0.25">
      <c r="A50" s="7" t="s">
        <v>29</v>
      </c>
      <c r="B50" s="33">
        <f t="shared" si="2"/>
        <v>265.88499999999999</v>
      </c>
      <c r="C50" s="114">
        <f t="shared" si="3"/>
        <v>142.18221098057251</v>
      </c>
      <c r="D50" s="32">
        <f t="shared" si="11"/>
        <v>0.572757685488961</v>
      </c>
      <c r="E50" s="34">
        <f t="shared" si="1"/>
        <v>0.70405250390206298</v>
      </c>
      <c r="F50" s="122">
        <f t="shared" si="6"/>
        <v>1.1712995594713655</v>
      </c>
      <c r="G50" s="105" t="s">
        <v>104</v>
      </c>
      <c r="H50" s="128">
        <v>265.88499999999999</v>
      </c>
      <c r="I50" s="128">
        <v>142.18221098057251</v>
      </c>
      <c r="J50" s="125">
        <v>187.197</v>
      </c>
      <c r="K50" s="57">
        <f t="shared" si="4"/>
        <v>464.21899999999999</v>
      </c>
      <c r="L50" s="45">
        <v>464219</v>
      </c>
      <c r="M50" s="29">
        <f t="shared" si="7"/>
        <v>227</v>
      </c>
      <c r="N50" s="86" t="s">
        <v>275</v>
      </c>
      <c r="O50" s="92">
        <v>0.22700000000000001</v>
      </c>
    </row>
    <row r="51" spans="1:15" s="1" customFormat="1" ht="20.100000000000001" customHeight="1" x14ac:dyDescent="0.25">
      <c r="A51" s="7" t="s">
        <v>90</v>
      </c>
      <c r="B51" s="33">
        <f t="shared" si="2"/>
        <v>326.755</v>
      </c>
      <c r="C51" s="114">
        <f t="shared" si="3"/>
        <v>147.44662897265002</v>
      </c>
      <c r="D51" s="32">
        <f t="shared" si="11"/>
        <v>0.47484900977149463</v>
      </c>
      <c r="E51" s="34">
        <f t="shared" si="1"/>
        <v>0.40207800951783446</v>
      </c>
      <c r="F51" s="122">
        <f t="shared" si="6"/>
        <v>1.3282723577235773</v>
      </c>
      <c r="G51" s="105" t="s">
        <v>105</v>
      </c>
      <c r="H51" s="128">
        <v>326.755</v>
      </c>
      <c r="I51" s="128">
        <v>147.44662897265002</v>
      </c>
      <c r="J51" s="125">
        <v>131.381</v>
      </c>
      <c r="K51" s="57">
        <f t="shared" si="4"/>
        <v>688.12400000000002</v>
      </c>
      <c r="L51" s="45">
        <v>688124</v>
      </c>
      <c r="M51" s="29">
        <f t="shared" si="7"/>
        <v>246</v>
      </c>
      <c r="N51" s="86" t="s">
        <v>276</v>
      </c>
      <c r="O51" s="92">
        <v>0.246</v>
      </c>
    </row>
    <row r="52" spans="1:15" s="1" customFormat="1" ht="20.100000000000001" customHeight="1" x14ac:dyDescent="0.25">
      <c r="A52" s="7" t="s">
        <v>30</v>
      </c>
      <c r="B52" s="33">
        <f t="shared" si="2"/>
        <v>983.02099999999996</v>
      </c>
      <c r="C52" s="118">
        <f t="shared" si="3"/>
        <v>69.414935684869988</v>
      </c>
      <c r="D52" s="32">
        <f t="shared" si="11"/>
        <v>0.64826525154858228</v>
      </c>
      <c r="E52" s="121">
        <f t="shared" si="1"/>
        <v>0.93299125857942</v>
      </c>
      <c r="F52" s="122">
        <f t="shared" si="6"/>
        <v>1.2287762499999999</v>
      </c>
      <c r="G52" s="105" t="s">
        <v>106</v>
      </c>
      <c r="H52" s="128">
        <v>983.02099999999996</v>
      </c>
      <c r="I52" s="128">
        <v>69.414935684869988</v>
      </c>
      <c r="J52" s="125">
        <v>917.15</v>
      </c>
      <c r="K52" s="57">
        <f t="shared" si="4"/>
        <v>1516.3869999999999</v>
      </c>
      <c r="L52" s="45">
        <v>1516387</v>
      </c>
      <c r="M52" s="29">
        <f t="shared" si="7"/>
        <v>800</v>
      </c>
      <c r="N52" s="86" t="s">
        <v>229</v>
      </c>
      <c r="O52" s="92">
        <v>0.8</v>
      </c>
    </row>
    <row r="53" spans="1:15" s="1" customFormat="1" ht="20.100000000000001" customHeight="1" thickBot="1" x14ac:dyDescent="0.3">
      <c r="A53" s="7" t="s">
        <v>3</v>
      </c>
      <c r="B53" s="33">
        <f t="shared" si="2"/>
        <v>914.59100000000001</v>
      </c>
      <c r="C53" s="119">
        <f t="shared" si="3"/>
        <v>87.69118515620805</v>
      </c>
      <c r="D53" s="38">
        <f t="shared" si="11"/>
        <v>0.3289654284361867</v>
      </c>
      <c r="E53" s="39">
        <f t="shared" si="1"/>
        <v>0.76686409553559998</v>
      </c>
      <c r="F53" s="69">
        <f t="shared" si="6"/>
        <v>0.76215916666666672</v>
      </c>
      <c r="G53" s="105" t="s">
        <v>3</v>
      </c>
      <c r="H53" s="128">
        <v>914.59100000000001</v>
      </c>
      <c r="I53" s="128">
        <v>87.69118515620805</v>
      </c>
      <c r="J53" s="125">
        <v>701.36699999999996</v>
      </c>
      <c r="K53" s="60">
        <f t="shared" si="4"/>
        <v>2780.2040000000002</v>
      </c>
      <c r="L53" s="45">
        <v>2780204</v>
      </c>
      <c r="M53" s="49">
        <f t="shared" si="7"/>
        <v>1200</v>
      </c>
      <c r="N53" s="89" t="s">
        <v>228</v>
      </c>
      <c r="O53" s="93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11514.913</v>
      </c>
      <c r="C54" s="18">
        <f t="shared" si="3"/>
        <v>104.14696165336879</v>
      </c>
      <c r="D54" s="19">
        <f t="shared" si="11"/>
        <v>0.39920980476395584</v>
      </c>
      <c r="E54" s="20">
        <f t="shared" si="1"/>
        <v>0.64264402171340762</v>
      </c>
      <c r="F54" s="68">
        <f t="shared" si="6"/>
        <v>0.65155395235670233</v>
      </c>
      <c r="G54" s="107" t="s">
        <v>107</v>
      </c>
      <c r="H54" s="127">
        <v>11514.913</v>
      </c>
      <c r="I54" s="127">
        <v>104.14696165336879</v>
      </c>
      <c r="J54" s="124">
        <v>7399.99</v>
      </c>
      <c r="K54" s="62">
        <f t="shared" si="4"/>
        <v>28844.263999999999</v>
      </c>
      <c r="L54" s="44">
        <v>28844264</v>
      </c>
      <c r="M54" s="48">
        <f>SUM(M55:M68)</f>
        <v>17673</v>
      </c>
      <c r="N54" s="85" t="s">
        <v>16</v>
      </c>
      <c r="O54" s="91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116">
        <f t="shared" si="2"/>
        <v>1761.3879999999999</v>
      </c>
      <c r="C55" s="114">
        <f t="shared" si="3"/>
        <v>105.002590208713</v>
      </c>
      <c r="D55" s="32">
        <f t="shared" si="11"/>
        <v>0.44023121918935315</v>
      </c>
      <c r="E55" s="34">
        <f t="shared" si="1"/>
        <v>0.66750767008745382</v>
      </c>
      <c r="F55" s="69">
        <f t="shared" si="6"/>
        <v>0.6523659259259259</v>
      </c>
      <c r="G55" s="106" t="s">
        <v>108</v>
      </c>
      <c r="H55" s="128">
        <v>1761.3879999999999</v>
      </c>
      <c r="I55" s="128">
        <v>105.002590208713</v>
      </c>
      <c r="J55" s="125">
        <v>1175.74</v>
      </c>
      <c r="K55" s="57">
        <f t="shared" si="4"/>
        <v>4001.0520000000001</v>
      </c>
      <c r="L55" s="45">
        <v>4001052</v>
      </c>
      <c r="M55" s="29">
        <f t="shared" si="7"/>
        <v>2700</v>
      </c>
      <c r="N55" s="86" t="s">
        <v>231</v>
      </c>
      <c r="O55" s="92">
        <v>2.7</v>
      </c>
    </row>
    <row r="56" spans="1:15" s="1" customFormat="1" ht="20.100000000000001" customHeight="1" x14ac:dyDescent="0.25">
      <c r="A56" s="7" t="s">
        <v>32</v>
      </c>
      <c r="B56" s="33">
        <f t="shared" si="2"/>
        <v>291.42</v>
      </c>
      <c r="C56" s="118">
        <f t="shared" si="3"/>
        <v>99.49131132429757</v>
      </c>
      <c r="D56" s="32">
        <f t="shared" si="11"/>
        <v>0.43401270375527773</v>
      </c>
      <c r="E56" s="34">
        <f t="shared" si="1"/>
        <v>0.53736531466611759</v>
      </c>
      <c r="F56" s="69">
        <f t="shared" si="6"/>
        <v>0.68408450704225354</v>
      </c>
      <c r="G56" s="105" t="s">
        <v>109</v>
      </c>
      <c r="H56" s="128">
        <v>291.42</v>
      </c>
      <c r="I56" s="128">
        <v>99.49131132429757</v>
      </c>
      <c r="J56" s="125">
        <v>156.59899999999999</v>
      </c>
      <c r="K56" s="57">
        <f t="shared" si="4"/>
        <v>671.45500000000004</v>
      </c>
      <c r="L56" s="45">
        <v>671455</v>
      </c>
      <c r="M56" s="29">
        <f t="shared" si="7"/>
        <v>426</v>
      </c>
      <c r="N56" s="86" t="s">
        <v>232</v>
      </c>
      <c r="O56" s="92">
        <v>0.42599999999999999</v>
      </c>
    </row>
    <row r="57" spans="1:15" s="1" customFormat="1" ht="20.100000000000001" customHeight="1" x14ac:dyDescent="0.25">
      <c r="A57" s="7" t="s">
        <v>33</v>
      </c>
      <c r="B57" s="33">
        <f t="shared" si="2"/>
        <v>186.744</v>
      </c>
      <c r="C57" s="118">
        <f t="shared" si="3"/>
        <v>90.163530757977369</v>
      </c>
      <c r="D57" s="32">
        <f t="shared" si="11"/>
        <v>0.24231288756710045</v>
      </c>
      <c r="E57" s="34">
        <f t="shared" si="1"/>
        <v>0.59621192648759802</v>
      </c>
      <c r="F57" s="69">
        <f t="shared" si="6"/>
        <v>0.46686</v>
      </c>
      <c r="G57" s="105" t="s">
        <v>110</v>
      </c>
      <c r="H57" s="128">
        <v>186.744</v>
      </c>
      <c r="I57" s="128">
        <v>90.163530757977369</v>
      </c>
      <c r="J57" s="125">
        <v>111.339</v>
      </c>
      <c r="K57" s="57">
        <f t="shared" si="4"/>
        <v>770.673</v>
      </c>
      <c r="L57" s="45">
        <v>770673</v>
      </c>
      <c r="M57" s="29">
        <f t="shared" si="7"/>
        <v>400</v>
      </c>
      <c r="N57" s="86" t="s">
        <v>233</v>
      </c>
      <c r="O57" s="92">
        <v>0.4</v>
      </c>
    </row>
    <row r="58" spans="1:15" s="1" customFormat="1" ht="21.75" customHeight="1" x14ac:dyDescent="0.25">
      <c r="A58" s="7" t="s">
        <v>182</v>
      </c>
      <c r="B58" s="116">
        <f t="shared" si="2"/>
        <v>2498.4209999999998</v>
      </c>
      <c r="C58" s="114">
        <f t="shared" si="3"/>
        <v>115.30533458064868</v>
      </c>
      <c r="D58" s="32">
        <f t="shared" si="11"/>
        <v>0.64286337338330246</v>
      </c>
      <c r="E58" s="34">
        <f t="shared" si="1"/>
        <v>0.54316746457062282</v>
      </c>
      <c r="F58" s="69">
        <f t="shared" si="6"/>
        <v>0.88283427561837446</v>
      </c>
      <c r="G58" s="105" t="s">
        <v>111</v>
      </c>
      <c r="H58" s="128">
        <v>2498.4209999999998</v>
      </c>
      <c r="I58" s="128">
        <v>115.30533458064868</v>
      </c>
      <c r="J58" s="125">
        <v>1357.0609999999999</v>
      </c>
      <c r="K58" s="57">
        <f t="shared" si="4"/>
        <v>3886.395</v>
      </c>
      <c r="L58" s="45">
        <v>3886395</v>
      </c>
      <c r="M58" s="29">
        <f t="shared" si="7"/>
        <v>2830</v>
      </c>
      <c r="N58" s="86" t="s">
        <v>234</v>
      </c>
      <c r="O58" s="92">
        <v>2.83</v>
      </c>
    </row>
    <row r="59" spans="1:15" s="1" customFormat="1" ht="20.100000000000001" customHeight="1" x14ac:dyDescent="0.25">
      <c r="A59" s="7" t="s">
        <v>34</v>
      </c>
      <c r="B59" s="33">
        <f t="shared" si="2"/>
        <v>944.30700000000002</v>
      </c>
      <c r="C59" s="114">
        <f t="shared" si="3"/>
        <v>104.11678899719836</v>
      </c>
      <c r="D59" s="32">
        <f t="shared" si="11"/>
        <v>0.63612828907481511</v>
      </c>
      <c r="E59" s="34">
        <f t="shared" si="1"/>
        <v>0.58202787864539818</v>
      </c>
      <c r="F59" s="122">
        <f t="shared" si="6"/>
        <v>1.1515939024390245</v>
      </c>
      <c r="G59" s="105" t="s">
        <v>112</v>
      </c>
      <c r="H59" s="128">
        <v>944.30700000000002</v>
      </c>
      <c r="I59" s="128">
        <v>104.11678899719836</v>
      </c>
      <c r="J59" s="125">
        <v>549.61300000000006</v>
      </c>
      <c r="K59" s="57">
        <f t="shared" si="4"/>
        <v>1484.46</v>
      </c>
      <c r="L59" s="45">
        <v>1484460</v>
      </c>
      <c r="M59" s="29">
        <f t="shared" si="7"/>
        <v>820</v>
      </c>
      <c r="N59" s="86" t="s">
        <v>241</v>
      </c>
      <c r="O59" s="92">
        <v>0.82</v>
      </c>
    </row>
    <row r="60" spans="1:15" s="1" customFormat="1" ht="20.100000000000001" customHeight="1" x14ac:dyDescent="0.25">
      <c r="A60" s="7" t="s">
        <v>35</v>
      </c>
      <c r="B60" s="33">
        <f t="shared" si="2"/>
        <v>470.35199999999998</v>
      </c>
      <c r="C60" s="118">
        <f t="shared" si="3"/>
        <v>69.837385819663368</v>
      </c>
      <c r="D60" s="32">
        <f t="shared" si="11"/>
        <v>0.39247381363434958</v>
      </c>
      <c r="E60" s="34">
        <f t="shared" si="1"/>
        <v>0.44167134401469543</v>
      </c>
      <c r="F60" s="69">
        <f t="shared" si="6"/>
        <v>0.64431780821917806</v>
      </c>
      <c r="G60" s="105" t="s">
        <v>113</v>
      </c>
      <c r="H60" s="128">
        <v>470.35199999999998</v>
      </c>
      <c r="I60" s="128">
        <v>69.837385819663368</v>
      </c>
      <c r="J60" s="125">
        <v>207.74100000000001</v>
      </c>
      <c r="K60" s="57">
        <f t="shared" si="4"/>
        <v>1198.4290000000001</v>
      </c>
      <c r="L60" s="45">
        <v>1198429</v>
      </c>
      <c r="M60" s="29">
        <f t="shared" si="7"/>
        <v>730</v>
      </c>
      <c r="N60" s="86" t="s">
        <v>243</v>
      </c>
      <c r="O60" s="92">
        <v>0.73</v>
      </c>
    </row>
    <row r="61" spans="1:15" s="1" customFormat="1" ht="20.100000000000001" customHeight="1" x14ac:dyDescent="0.25">
      <c r="A61" s="7" t="s">
        <v>4</v>
      </c>
      <c r="B61" s="116">
        <f t="shared" si="2"/>
        <v>1059.9490000000001</v>
      </c>
      <c r="C61" s="118">
        <f t="shared" si="3"/>
        <v>91.45809335214355</v>
      </c>
      <c r="D61" s="32">
        <f t="shared" si="11"/>
        <v>0.41455234796538876</v>
      </c>
      <c r="E61" s="34">
        <f t="shared" si="1"/>
        <v>0.75027760769621932</v>
      </c>
      <c r="F61" s="69">
        <f t="shared" si="6"/>
        <v>0.83790434782608703</v>
      </c>
      <c r="G61" s="105" t="s">
        <v>4</v>
      </c>
      <c r="H61" s="128">
        <v>1059.9490000000001</v>
      </c>
      <c r="I61" s="128">
        <v>91.45809335214355</v>
      </c>
      <c r="J61" s="125">
        <v>795.25599999999997</v>
      </c>
      <c r="K61" s="57">
        <f t="shared" si="4"/>
        <v>2556.8519999999999</v>
      </c>
      <c r="L61" s="45">
        <v>2556852</v>
      </c>
      <c r="M61" s="29">
        <f t="shared" si="7"/>
        <v>1265</v>
      </c>
      <c r="N61" s="86" t="s">
        <v>238</v>
      </c>
      <c r="O61" s="92">
        <v>1.2649999999999999</v>
      </c>
    </row>
    <row r="62" spans="1:15" s="1" customFormat="1" ht="20.100000000000001" customHeight="1" x14ac:dyDescent="0.25">
      <c r="A62" s="7" t="s">
        <v>68</v>
      </c>
      <c r="B62" s="33">
        <f t="shared" si="2"/>
        <v>290.63099999999997</v>
      </c>
      <c r="C62" s="118">
        <f t="shared" si="3"/>
        <v>90.247984697363023</v>
      </c>
      <c r="D62" s="32">
        <f t="shared" si="11"/>
        <v>0.2353706733183239</v>
      </c>
      <c r="E62" s="34">
        <f t="shared" si="1"/>
        <v>0.79404468208828383</v>
      </c>
      <c r="F62" s="69">
        <f t="shared" si="6"/>
        <v>0.5189839285714285</v>
      </c>
      <c r="G62" s="105" t="s">
        <v>114</v>
      </c>
      <c r="H62" s="128">
        <v>290.63099999999997</v>
      </c>
      <c r="I62" s="128">
        <v>90.247984697363023</v>
      </c>
      <c r="J62" s="125">
        <v>230.774</v>
      </c>
      <c r="K62" s="57">
        <f t="shared" si="4"/>
        <v>1234.78</v>
      </c>
      <c r="L62" s="45">
        <v>1234780</v>
      </c>
      <c r="M62" s="29">
        <f t="shared" si="7"/>
        <v>560</v>
      </c>
      <c r="N62" s="86" t="s">
        <v>230</v>
      </c>
      <c r="O62" s="92">
        <v>0.56000000000000005</v>
      </c>
    </row>
    <row r="63" spans="1:15" s="1" customFormat="1" ht="20.100000000000001" customHeight="1" x14ac:dyDescent="0.25">
      <c r="A63" s="16" t="s">
        <v>69</v>
      </c>
      <c r="B63" s="116">
        <f t="shared" si="2"/>
        <v>1269.002</v>
      </c>
      <c r="C63" s="114">
        <f t="shared" si="3"/>
        <v>126.55899694423833</v>
      </c>
      <c r="D63" s="32">
        <f t="shared" si="11"/>
        <v>0.4035939844554543</v>
      </c>
      <c r="E63" s="34">
        <f t="shared" si="1"/>
        <v>0.67695086374962377</v>
      </c>
      <c r="F63" s="69">
        <f t="shared" si="6"/>
        <v>0.79312624999999992</v>
      </c>
      <c r="G63" s="105" t="s">
        <v>115</v>
      </c>
      <c r="H63" s="128">
        <v>1269.002</v>
      </c>
      <c r="I63" s="128">
        <v>126.55899694423833</v>
      </c>
      <c r="J63" s="125">
        <v>859.05200000000002</v>
      </c>
      <c r="K63" s="57">
        <f t="shared" si="4"/>
        <v>3144.2539999999999</v>
      </c>
      <c r="L63" s="45">
        <v>3144254</v>
      </c>
      <c r="M63" s="29">
        <f t="shared" si="7"/>
        <v>1600</v>
      </c>
      <c r="N63" s="86" t="s">
        <v>235</v>
      </c>
      <c r="O63" s="92">
        <v>1.6</v>
      </c>
    </row>
    <row r="64" spans="1:15" s="1" customFormat="1" ht="20.100000000000001" customHeight="1" x14ac:dyDescent="0.25">
      <c r="A64" s="7" t="s">
        <v>70</v>
      </c>
      <c r="B64" s="33">
        <f t="shared" si="2"/>
        <v>525.59100000000001</v>
      </c>
      <c r="C64" s="114">
        <f t="shared" si="3"/>
        <v>105.00038956291041</v>
      </c>
      <c r="D64" s="32">
        <f t="shared" si="11"/>
        <v>0.27309415362744455</v>
      </c>
      <c r="E64" s="34">
        <f t="shared" si="1"/>
        <v>0.7821328751824137</v>
      </c>
      <c r="F64" s="69">
        <f t="shared" si="6"/>
        <v>0.47781000000000001</v>
      </c>
      <c r="G64" s="105" t="s">
        <v>116</v>
      </c>
      <c r="H64" s="128">
        <v>525.59100000000001</v>
      </c>
      <c r="I64" s="128">
        <v>105.00038956291041</v>
      </c>
      <c r="J64" s="125">
        <v>411.08199999999999</v>
      </c>
      <c r="K64" s="57">
        <f t="shared" si="4"/>
        <v>1924.578</v>
      </c>
      <c r="L64" s="45">
        <v>1924578</v>
      </c>
      <c r="M64" s="29">
        <f t="shared" si="7"/>
        <v>1100</v>
      </c>
      <c r="N64" s="86" t="s">
        <v>236</v>
      </c>
      <c r="O64" s="92">
        <v>1.1000000000000001</v>
      </c>
    </row>
    <row r="65" spans="1:15" s="1" customFormat="1" ht="20.100000000000001" customHeight="1" x14ac:dyDescent="0.25">
      <c r="A65" s="7" t="s">
        <v>71</v>
      </c>
      <c r="B65" s="33">
        <f t="shared" si="2"/>
        <v>467.49400000000003</v>
      </c>
      <c r="C65" s="114">
        <f t="shared" si="3"/>
        <v>123.55668086815871</v>
      </c>
      <c r="D65" s="32">
        <f t="shared" si="11"/>
        <v>0.36693190755237975</v>
      </c>
      <c r="E65" s="34">
        <f t="shared" si="1"/>
        <v>0.55917081288743808</v>
      </c>
      <c r="F65" s="69">
        <f t="shared" si="6"/>
        <v>0.50814565217391305</v>
      </c>
      <c r="G65" s="105" t="s">
        <v>117</v>
      </c>
      <c r="H65" s="128">
        <v>467.49400000000003</v>
      </c>
      <c r="I65" s="128">
        <v>123.55668086815871</v>
      </c>
      <c r="J65" s="125">
        <v>261.40899999999999</v>
      </c>
      <c r="K65" s="57">
        <f t="shared" si="4"/>
        <v>1274.0619999999999</v>
      </c>
      <c r="L65" s="45">
        <v>1274062</v>
      </c>
      <c r="M65" s="29">
        <f t="shared" si="7"/>
        <v>920</v>
      </c>
      <c r="N65" s="86" t="s">
        <v>237</v>
      </c>
      <c r="O65" s="92">
        <v>0.92</v>
      </c>
    </row>
    <row r="66" spans="1:15" s="1" customFormat="1" ht="20.100000000000001" customHeight="1" x14ac:dyDescent="0.25">
      <c r="A66" s="7" t="s">
        <v>72</v>
      </c>
      <c r="B66" s="33">
        <f t="shared" si="2"/>
        <v>911.92</v>
      </c>
      <c r="C66" s="118">
        <f t="shared" si="3"/>
        <v>91.276796143617418</v>
      </c>
      <c r="D66" s="32">
        <f t="shared" si="11"/>
        <v>0.29118822883271811</v>
      </c>
      <c r="E66" s="34">
        <f t="shared" si="1"/>
        <v>0.73690564961838767</v>
      </c>
      <c r="F66" s="69">
        <f t="shared" si="6"/>
        <v>0.41602189781021898</v>
      </c>
      <c r="G66" s="105" t="s">
        <v>118</v>
      </c>
      <c r="H66" s="128">
        <v>911.92</v>
      </c>
      <c r="I66" s="128">
        <v>91.276796143617418</v>
      </c>
      <c r="J66" s="125">
        <v>671.99900000000002</v>
      </c>
      <c r="K66" s="57">
        <f t="shared" si="4"/>
        <v>3131.72</v>
      </c>
      <c r="L66" s="45">
        <v>3131720</v>
      </c>
      <c r="M66" s="29">
        <f t="shared" si="7"/>
        <v>2192</v>
      </c>
      <c r="N66" s="86" t="s">
        <v>239</v>
      </c>
      <c r="O66" s="92">
        <v>2.1920000000000002</v>
      </c>
    </row>
    <row r="67" spans="1:15" s="1" customFormat="1" ht="20.100000000000001" customHeight="1" x14ac:dyDescent="0.25">
      <c r="A67" s="7" t="s">
        <v>73</v>
      </c>
      <c r="B67" s="33">
        <f t="shared" si="2"/>
        <v>450.23099999999999</v>
      </c>
      <c r="C67" s="118">
        <f t="shared" si="3"/>
        <v>94.393195436229234</v>
      </c>
      <c r="D67" s="32">
        <f t="shared" si="11"/>
        <v>0.19069835604938504</v>
      </c>
      <c r="E67" s="121">
        <f>J67/B67</f>
        <v>0.82248001581410424</v>
      </c>
      <c r="F67" s="69">
        <f t="shared" si="6"/>
        <v>0.33350444444444444</v>
      </c>
      <c r="G67" s="105" t="s">
        <v>119</v>
      </c>
      <c r="H67" s="128">
        <v>450.23099999999999</v>
      </c>
      <c r="I67" s="128">
        <v>94.393195436229234</v>
      </c>
      <c r="J67" s="125">
        <v>370.30599999999998</v>
      </c>
      <c r="K67" s="57">
        <f t="shared" si="4"/>
        <v>2360.9589999999998</v>
      </c>
      <c r="L67" s="45">
        <v>2360959</v>
      </c>
      <c r="M67" s="29">
        <f t="shared" si="7"/>
        <v>1350</v>
      </c>
      <c r="N67" s="86" t="s">
        <v>240</v>
      </c>
      <c r="O67" s="92">
        <v>1.35</v>
      </c>
    </row>
    <row r="68" spans="1:15" s="1" customFormat="1" ht="20.100000000000001" customHeight="1" thickBot="1" x14ac:dyDescent="0.3">
      <c r="A68" s="10" t="s">
        <v>74</v>
      </c>
      <c r="B68" s="37">
        <f t="shared" si="2"/>
        <v>387.46300000000002</v>
      </c>
      <c r="C68" s="115">
        <f t="shared" si="3"/>
        <v>132.23496728791753</v>
      </c>
      <c r="D68" s="35">
        <f t="shared" si="11"/>
        <v>0.32182140902298978</v>
      </c>
      <c r="E68" s="36">
        <f t="shared" ref="E68" si="15">J68/B68</f>
        <v>0.62462480288440447</v>
      </c>
      <c r="F68" s="70">
        <f t="shared" si="6"/>
        <v>0.49674743589743592</v>
      </c>
      <c r="G68" s="105" t="s">
        <v>120</v>
      </c>
      <c r="H68" s="128">
        <v>387.46300000000002</v>
      </c>
      <c r="I68" s="128">
        <v>132.23496728791753</v>
      </c>
      <c r="J68" s="125">
        <v>242.01900000000001</v>
      </c>
      <c r="K68" s="58">
        <f t="shared" si="4"/>
        <v>1203.9690000000001</v>
      </c>
      <c r="L68" s="46">
        <v>1203969</v>
      </c>
      <c r="M68" s="43">
        <f t="shared" si="7"/>
        <v>780</v>
      </c>
      <c r="N68" s="87" t="s">
        <v>242</v>
      </c>
      <c r="O68" s="93">
        <v>0.78</v>
      </c>
    </row>
    <row r="69" spans="1:15" s="1" customFormat="1" ht="20.100000000000001" customHeight="1" x14ac:dyDescent="0.25">
      <c r="A69" s="11"/>
      <c r="D69" s="12"/>
      <c r="G69" s="107"/>
      <c r="H69" s="71"/>
      <c r="I69" s="72"/>
      <c r="J69" s="73"/>
      <c r="K69" s="28"/>
      <c r="O69" s="31"/>
    </row>
    <row r="70" spans="1:15" s="1" customFormat="1" ht="20.100000000000001" customHeight="1" x14ac:dyDescent="0.25">
      <c r="A70" s="11"/>
      <c r="D70" s="12"/>
      <c r="G70" s="106"/>
      <c r="H70" s="74"/>
      <c r="I70" s="75"/>
      <c r="J70" s="76"/>
      <c r="K70" s="28"/>
      <c r="O70" s="31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5"/>
      <c r="H71" s="77"/>
      <c r="I71" s="78"/>
      <c r="J71" s="76"/>
      <c r="K71" s="28"/>
      <c r="O71" s="31"/>
    </row>
    <row r="72" spans="1:15" s="1" customFormat="1" ht="20.100000000000001" customHeight="1" x14ac:dyDescent="0.25">
      <c r="A72" s="11"/>
      <c r="D72" s="12"/>
      <c r="G72" s="105"/>
      <c r="H72" s="74"/>
      <c r="I72" s="75"/>
      <c r="J72" s="76"/>
      <c r="K72" s="28"/>
      <c r="O72" s="31"/>
    </row>
    <row r="73" spans="1:15" s="1" customFormat="1" ht="20.100000000000001" customHeight="1" x14ac:dyDescent="0.25">
      <c r="A73" s="11"/>
      <c r="D73" s="12"/>
      <c r="G73" s="105"/>
      <c r="H73" s="74"/>
      <c r="I73" s="75"/>
      <c r="J73" s="79"/>
      <c r="K73" s="28"/>
      <c r="O73" s="31"/>
    </row>
    <row r="74" spans="1:15" s="1" customFormat="1" ht="20.100000000000001" customHeight="1" thickBot="1" x14ac:dyDescent="0.3">
      <c r="A74" s="11"/>
      <c r="D74" s="12"/>
      <c r="G74" s="105"/>
      <c r="H74" s="74"/>
      <c r="I74" s="75"/>
      <c r="J74" s="76"/>
      <c r="K74" s="28"/>
      <c r="O74" s="31"/>
    </row>
    <row r="75" spans="1:15" s="1" customFormat="1" ht="19.5" customHeight="1" x14ac:dyDescent="0.25">
      <c r="A75" s="9" t="s">
        <v>17</v>
      </c>
      <c r="B75" s="17">
        <f t="shared" ref="B75:B105" si="16">H75</f>
        <v>5096.2089999999998</v>
      </c>
      <c r="C75" s="18">
        <f t="shared" ref="C75:C105" si="17">I75</f>
        <v>116.10871759353135</v>
      </c>
      <c r="D75" s="19">
        <f t="shared" ref="D75" si="18">B75/K75</f>
        <v>0.41449574341878759</v>
      </c>
      <c r="E75" s="20">
        <f t="shared" ref="E75:E101" si="19">J75/B75</f>
        <v>0.54211611023017314</v>
      </c>
      <c r="F75" s="68">
        <f t="shared" ref="F75" si="20">B75/M75</f>
        <v>0.6833211316706892</v>
      </c>
      <c r="G75" s="107" t="s">
        <v>121</v>
      </c>
      <c r="H75" s="127">
        <v>5096.2089999999998</v>
      </c>
      <c r="I75" s="127">
        <v>116.10871759353135</v>
      </c>
      <c r="J75" s="124">
        <v>2762.7370000000001</v>
      </c>
      <c r="K75" s="62">
        <f t="shared" ref="K75:K105" si="21">L75/1000</f>
        <v>12294.960999999999</v>
      </c>
      <c r="L75" s="44">
        <v>12294961</v>
      </c>
      <c r="M75" s="99">
        <f t="shared" ref="M75" si="22">M76+M77+M78+M82</f>
        <v>7458</v>
      </c>
      <c r="N75" s="96" t="s">
        <v>17</v>
      </c>
      <c r="O75" s="95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3">
        <f t="shared" si="16"/>
        <v>198.821</v>
      </c>
      <c r="C76" s="114">
        <f t="shared" si="17"/>
        <v>115.94616187593671</v>
      </c>
      <c r="D76" s="32">
        <f t="shared" ref="D76:D105" si="24">B76/K76</f>
        <v>0.24682623431118172</v>
      </c>
      <c r="E76" s="34">
        <f t="shared" si="19"/>
        <v>0.6891223764089307</v>
      </c>
      <c r="F76" s="69">
        <f t="shared" ref="F76:F105" si="25">B76/M76</f>
        <v>0.74744736842105264</v>
      </c>
      <c r="G76" s="106" t="s">
        <v>122</v>
      </c>
      <c r="H76" s="128">
        <v>198.821</v>
      </c>
      <c r="I76" s="128">
        <v>115.94616187593671</v>
      </c>
      <c r="J76" s="125">
        <v>137.012</v>
      </c>
      <c r="K76" s="57">
        <f t="shared" si="21"/>
        <v>805.51</v>
      </c>
      <c r="L76" s="45">
        <v>805510</v>
      </c>
      <c r="M76" s="100">
        <f t="shared" ref="M76:M105" si="26">O76*1000</f>
        <v>266</v>
      </c>
      <c r="N76" s="97" t="s">
        <v>244</v>
      </c>
      <c r="O76" s="92">
        <v>0.26600000000000001</v>
      </c>
    </row>
    <row r="77" spans="1:15" s="1" customFormat="1" ht="20.100000000000001" customHeight="1" x14ac:dyDescent="0.25">
      <c r="A77" s="7" t="s">
        <v>76</v>
      </c>
      <c r="B77" s="116">
        <f t="shared" si="16"/>
        <v>1788.704</v>
      </c>
      <c r="C77" s="114">
        <f t="shared" si="17"/>
        <v>121.88576003815949</v>
      </c>
      <c r="D77" s="32">
        <f t="shared" si="24"/>
        <v>0.41945623472800009</v>
      </c>
      <c r="E77" s="34">
        <f t="shared" si="19"/>
        <v>0.59585990750845308</v>
      </c>
      <c r="F77" s="69">
        <f t="shared" si="25"/>
        <v>0.66248296296296294</v>
      </c>
      <c r="G77" s="105" t="s">
        <v>123</v>
      </c>
      <c r="H77" s="128">
        <v>1788.704</v>
      </c>
      <c r="I77" s="128">
        <v>121.88576003815949</v>
      </c>
      <c r="J77" s="125">
        <v>1065.817</v>
      </c>
      <c r="K77" s="57">
        <f t="shared" si="21"/>
        <v>4264.34</v>
      </c>
      <c r="L77" s="45">
        <v>4264340</v>
      </c>
      <c r="M77" s="100">
        <f t="shared" si="26"/>
        <v>2700</v>
      </c>
      <c r="N77" s="97" t="s">
        <v>245</v>
      </c>
      <c r="O77" s="92">
        <v>2.7</v>
      </c>
    </row>
    <row r="78" spans="1:15" s="1" customFormat="1" ht="20.100000000000001" customHeight="1" x14ac:dyDescent="0.25">
      <c r="A78" s="7" t="s">
        <v>77</v>
      </c>
      <c r="B78" s="116">
        <f t="shared" si="16"/>
        <v>1826.376</v>
      </c>
      <c r="C78" s="114">
        <f t="shared" si="17"/>
        <v>119.97753347807379</v>
      </c>
      <c r="D78" s="32">
        <f t="shared" si="24"/>
        <v>0.47980391461458738</v>
      </c>
      <c r="E78" s="34">
        <f t="shared" si="19"/>
        <v>0.46677025979316422</v>
      </c>
      <c r="F78" s="69">
        <f t="shared" si="25"/>
        <v>0.66607439824945291</v>
      </c>
      <c r="G78" s="105" t="s">
        <v>124</v>
      </c>
      <c r="H78" s="128">
        <v>1826.376</v>
      </c>
      <c r="I78" s="128">
        <v>119.97753347807379</v>
      </c>
      <c r="J78" s="125">
        <v>852.49800000000005</v>
      </c>
      <c r="K78" s="57">
        <f t="shared" si="21"/>
        <v>3806.5050000000001</v>
      </c>
      <c r="L78" s="45">
        <v>3806505</v>
      </c>
      <c r="M78" s="100">
        <f t="shared" si="26"/>
        <v>2742</v>
      </c>
      <c r="N78" s="97" t="s">
        <v>246</v>
      </c>
      <c r="O78" s="92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3">
        <f t="shared" si="16"/>
        <v>414.72800000000001</v>
      </c>
      <c r="C79" s="118">
        <f t="shared" si="17"/>
        <v>93.850248017669003</v>
      </c>
      <c r="D79" s="32">
        <f t="shared" si="24"/>
        <v>0.24363661998308112</v>
      </c>
      <c r="E79" s="34">
        <f t="shared" si="19"/>
        <v>0.3946610790686908</v>
      </c>
      <c r="F79" s="69">
        <f t="shared" si="25"/>
        <v>0.43655578947368423</v>
      </c>
      <c r="G79" s="105" t="s">
        <v>125</v>
      </c>
      <c r="H79" s="128">
        <v>414.72800000000001</v>
      </c>
      <c r="I79" s="128">
        <v>93.850248017669003</v>
      </c>
      <c r="J79" s="125">
        <v>163.67699999999999</v>
      </c>
      <c r="K79" s="57">
        <f t="shared" si="21"/>
        <v>1702.24</v>
      </c>
      <c r="L79" s="45">
        <v>1702240</v>
      </c>
      <c r="M79" s="100">
        <f t="shared" si="26"/>
        <v>950</v>
      </c>
      <c r="N79" s="97" t="s">
        <v>247</v>
      </c>
      <c r="O79" s="92">
        <v>0.95</v>
      </c>
    </row>
    <row r="80" spans="1:15" s="1" customFormat="1" ht="20.100000000000001" customHeight="1" x14ac:dyDescent="0.25">
      <c r="A80" s="7" t="s">
        <v>19</v>
      </c>
      <c r="B80" s="33">
        <f t="shared" si="16"/>
        <v>180.857</v>
      </c>
      <c r="C80" s="114">
        <f t="shared" si="17"/>
        <v>180.58972720373848</v>
      </c>
      <c r="D80" s="32">
        <f t="shared" si="24"/>
        <v>0.32757006214262557</v>
      </c>
      <c r="E80" s="34">
        <f t="shared" si="19"/>
        <v>0.27275692950784319</v>
      </c>
      <c r="F80" s="122">
        <f t="shared" si="25"/>
        <v>1.1898486842105263</v>
      </c>
      <c r="G80" s="105" t="s">
        <v>126</v>
      </c>
      <c r="H80" s="128">
        <v>180.857</v>
      </c>
      <c r="I80" s="128">
        <v>180.58972720373848</v>
      </c>
      <c r="J80" s="125">
        <v>49.33</v>
      </c>
      <c r="K80" s="57">
        <f t="shared" si="21"/>
        <v>552.11699999999996</v>
      </c>
      <c r="L80" s="45">
        <v>552117</v>
      </c>
      <c r="M80" s="100">
        <f t="shared" si="26"/>
        <v>152</v>
      </c>
      <c r="N80" s="97" t="s">
        <v>249</v>
      </c>
      <c r="O80" s="92">
        <v>0.152</v>
      </c>
    </row>
    <row r="81" spans="1:15" s="1" customFormat="1" ht="20.100000000000001" customHeight="1" x14ac:dyDescent="0.25">
      <c r="A81" s="7" t="s">
        <v>78</v>
      </c>
      <c r="B81" s="33">
        <f t="shared" si="16"/>
        <v>1230.7909999999999</v>
      </c>
      <c r="C81" s="114">
        <f t="shared" si="17"/>
        <v>125.56362749728885</v>
      </c>
      <c r="D81" s="117">
        <f t="shared" si="24"/>
        <v>0.79295982084182692</v>
      </c>
      <c r="E81" s="34">
        <f t="shared" si="19"/>
        <v>0.51957724747743528</v>
      </c>
      <c r="F81" s="69">
        <f t="shared" si="25"/>
        <v>0.7504823170731707</v>
      </c>
      <c r="G81" s="105" t="s">
        <v>127</v>
      </c>
      <c r="H81" s="128">
        <v>1230.7909999999999</v>
      </c>
      <c r="I81" s="128">
        <v>125.56362749728885</v>
      </c>
      <c r="J81" s="125">
        <v>639.49099999999999</v>
      </c>
      <c r="K81" s="57">
        <f t="shared" si="21"/>
        <v>1552.1479999999999</v>
      </c>
      <c r="L81" s="45">
        <v>1552148</v>
      </c>
      <c r="M81" s="100">
        <f t="shared" si="26"/>
        <v>1640</v>
      </c>
      <c r="N81" s="97" t="s">
        <v>272</v>
      </c>
      <c r="O81" s="92">
        <v>1.64</v>
      </c>
    </row>
    <row r="82" spans="1:15" s="1" customFormat="1" ht="20.100000000000001" customHeight="1" thickBot="1" x14ac:dyDescent="0.3">
      <c r="A82" s="7" t="s">
        <v>79</v>
      </c>
      <c r="B82" s="116">
        <f t="shared" si="16"/>
        <v>1282.308</v>
      </c>
      <c r="C82" s="114">
        <f t="shared" si="17"/>
        <v>104.43072457677846</v>
      </c>
      <c r="D82" s="32">
        <f t="shared" si="24"/>
        <v>0.37509674996182651</v>
      </c>
      <c r="E82" s="34">
        <f t="shared" si="19"/>
        <v>0.5516693337326134</v>
      </c>
      <c r="F82" s="69">
        <f t="shared" si="25"/>
        <v>0.73274742857142861</v>
      </c>
      <c r="G82" s="105" t="s">
        <v>128</v>
      </c>
      <c r="H82" s="128">
        <v>1282.308</v>
      </c>
      <c r="I82" s="128">
        <v>104.43072457677846</v>
      </c>
      <c r="J82" s="125">
        <v>707.41</v>
      </c>
      <c r="K82" s="58">
        <f t="shared" si="21"/>
        <v>3418.6060000000002</v>
      </c>
      <c r="L82" s="45">
        <v>3418606</v>
      </c>
      <c r="M82" s="101">
        <f t="shared" si="26"/>
        <v>1750</v>
      </c>
      <c r="N82" s="98" t="s">
        <v>248</v>
      </c>
      <c r="O82" s="93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5577.8270000000002</v>
      </c>
      <c r="C83" s="18">
        <f t="shared" si="17"/>
        <v>116.20606069444545</v>
      </c>
      <c r="D83" s="19">
        <f t="shared" si="24"/>
        <v>0.3302559995604345</v>
      </c>
      <c r="E83" s="20">
        <f t="shared" si="19"/>
        <v>0.54973433202571531</v>
      </c>
      <c r="F83" s="68">
        <f t="shared" si="25"/>
        <v>0.70964720101781176</v>
      </c>
      <c r="G83" s="107" t="s">
        <v>129</v>
      </c>
      <c r="H83" s="127">
        <v>5577.8270000000002</v>
      </c>
      <c r="I83" s="127">
        <v>116.20606069444545</v>
      </c>
      <c r="J83" s="124">
        <v>3066.3229999999999</v>
      </c>
      <c r="K83" s="63">
        <f t="shared" si="21"/>
        <v>16889.403999999999</v>
      </c>
      <c r="L83" s="44">
        <v>16889404</v>
      </c>
      <c r="M83" s="53">
        <f>SUM(M84:M93)</f>
        <v>7860</v>
      </c>
      <c r="N83" s="88" t="s">
        <v>21</v>
      </c>
      <c r="O83" s="91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3">
        <f t="shared" si="16"/>
        <v>122.66500000000001</v>
      </c>
      <c r="C84" s="114">
        <f t="shared" si="17"/>
        <v>104.43840888192624</v>
      </c>
      <c r="D84" s="32">
        <f t="shared" si="24"/>
        <v>0.55364485306396949</v>
      </c>
      <c r="E84" s="121">
        <f t="shared" si="19"/>
        <v>0.91805323441894582</v>
      </c>
      <c r="F84" s="69">
        <f t="shared" si="25"/>
        <v>0.81776666666666675</v>
      </c>
      <c r="G84" s="106" t="s">
        <v>130</v>
      </c>
      <c r="H84" s="128">
        <v>122.66500000000001</v>
      </c>
      <c r="I84" s="128">
        <v>104.43840888192624</v>
      </c>
      <c r="J84" s="125">
        <v>112.613</v>
      </c>
      <c r="K84" s="64">
        <f t="shared" si="21"/>
        <v>221.559</v>
      </c>
      <c r="L84" s="45">
        <v>221559</v>
      </c>
      <c r="M84" s="51">
        <f t="shared" si="26"/>
        <v>150</v>
      </c>
      <c r="N84" s="86" t="s">
        <v>250</v>
      </c>
      <c r="O84" s="92">
        <v>0.15</v>
      </c>
    </row>
    <row r="85" spans="1:15" s="1" customFormat="1" ht="20.100000000000001" customHeight="1" x14ac:dyDescent="0.25">
      <c r="A85" s="7" t="s">
        <v>38</v>
      </c>
      <c r="B85" s="33">
        <f t="shared" si="16"/>
        <v>128.15199999999999</v>
      </c>
      <c r="C85" s="114">
        <f t="shared" si="17"/>
        <v>135.4328711531958</v>
      </c>
      <c r="D85" s="32">
        <f t="shared" si="24"/>
        <v>0.3852932422153339</v>
      </c>
      <c r="E85" s="34">
        <f t="shared" si="19"/>
        <v>0.74037080966352464</v>
      </c>
      <c r="F85" s="69">
        <f t="shared" si="25"/>
        <v>0.98578461538461526</v>
      </c>
      <c r="G85" s="105" t="s">
        <v>131</v>
      </c>
      <c r="H85" s="128">
        <v>128.15199999999999</v>
      </c>
      <c r="I85" s="128">
        <v>135.4328711531958</v>
      </c>
      <c r="J85" s="125">
        <v>94.88</v>
      </c>
      <c r="K85" s="64">
        <f t="shared" si="21"/>
        <v>332.60899999999998</v>
      </c>
      <c r="L85" s="45">
        <v>332609</v>
      </c>
      <c r="M85" s="51">
        <f t="shared" si="26"/>
        <v>130</v>
      </c>
      <c r="N85" s="86" t="s">
        <v>251</v>
      </c>
      <c r="O85" s="92">
        <v>0.13</v>
      </c>
    </row>
    <row r="86" spans="1:15" s="1" customFormat="1" ht="20.100000000000001" customHeight="1" x14ac:dyDescent="0.25">
      <c r="A86" s="7" t="s">
        <v>39</v>
      </c>
      <c r="B86" s="33">
        <f t="shared" si="16"/>
        <v>218.792</v>
      </c>
      <c r="C86" s="114">
        <f t="shared" si="17"/>
        <v>117.18656268746251</v>
      </c>
      <c r="D86" s="32">
        <f t="shared" si="24"/>
        <v>0.41411369237117152</v>
      </c>
      <c r="E86" s="34">
        <f t="shared" si="19"/>
        <v>0.64085981205894182</v>
      </c>
      <c r="F86" s="69">
        <f t="shared" si="25"/>
        <v>0.81034074074074069</v>
      </c>
      <c r="G86" s="105" t="s">
        <v>132</v>
      </c>
      <c r="H86" s="128">
        <v>218.792</v>
      </c>
      <c r="I86" s="128">
        <v>117.18656268746251</v>
      </c>
      <c r="J86" s="125">
        <v>140.215</v>
      </c>
      <c r="K86" s="64">
        <f t="shared" si="21"/>
        <v>528.33799999999997</v>
      </c>
      <c r="L86" s="45">
        <v>528338</v>
      </c>
      <c r="M86" s="51">
        <f t="shared" si="26"/>
        <v>270</v>
      </c>
      <c r="N86" s="86" t="s">
        <v>252</v>
      </c>
      <c r="O86" s="92">
        <v>0.27</v>
      </c>
    </row>
    <row r="87" spans="1:15" s="1" customFormat="1" ht="20.100000000000001" customHeight="1" x14ac:dyDescent="0.25">
      <c r="A87" s="7" t="s">
        <v>5</v>
      </c>
      <c r="B87" s="33">
        <f t="shared" si="16"/>
        <v>553.40700000000004</v>
      </c>
      <c r="C87" s="118">
        <f t="shared" si="17"/>
        <v>91.137358104024386</v>
      </c>
      <c r="D87" s="32">
        <f t="shared" si="24"/>
        <v>0.24398735725884069</v>
      </c>
      <c r="E87" s="34">
        <f t="shared" si="19"/>
        <v>0.66382427399725696</v>
      </c>
      <c r="F87" s="69">
        <f t="shared" si="25"/>
        <v>0.70949615384615394</v>
      </c>
      <c r="G87" s="105" t="s">
        <v>5</v>
      </c>
      <c r="H87" s="128">
        <v>553.40700000000004</v>
      </c>
      <c r="I87" s="128">
        <v>91.137358104024386</v>
      </c>
      <c r="J87" s="125">
        <v>367.36500000000001</v>
      </c>
      <c r="K87" s="64">
        <f t="shared" si="21"/>
        <v>2268.1790000000001</v>
      </c>
      <c r="L87" s="45">
        <v>2268179</v>
      </c>
      <c r="M87" s="51">
        <f t="shared" si="26"/>
        <v>780</v>
      </c>
      <c r="N87" s="86" t="s">
        <v>253</v>
      </c>
      <c r="O87" s="92">
        <v>0.78</v>
      </c>
    </row>
    <row r="88" spans="1:15" s="1" customFormat="1" ht="20.100000000000001" customHeight="1" x14ac:dyDescent="0.25">
      <c r="A88" s="7" t="s">
        <v>7</v>
      </c>
      <c r="B88" s="33">
        <f t="shared" si="16"/>
        <v>789.66099999999994</v>
      </c>
      <c r="C88" s="118">
        <f t="shared" si="17"/>
        <v>98.578364120047581</v>
      </c>
      <c r="D88" s="32">
        <f t="shared" si="24"/>
        <v>0.27715484760644243</v>
      </c>
      <c r="E88" s="34">
        <f t="shared" si="19"/>
        <v>0.56603909779006434</v>
      </c>
      <c r="F88" s="69">
        <f t="shared" si="25"/>
        <v>0.62671507936507931</v>
      </c>
      <c r="G88" s="105" t="s">
        <v>7</v>
      </c>
      <c r="H88" s="128">
        <v>789.66099999999994</v>
      </c>
      <c r="I88" s="128">
        <v>98.578364120047581</v>
      </c>
      <c r="J88" s="125">
        <v>446.97899999999998</v>
      </c>
      <c r="K88" s="64">
        <f t="shared" si="21"/>
        <v>2849.1689999999999</v>
      </c>
      <c r="L88" s="45">
        <v>2849169</v>
      </c>
      <c r="M88" s="51">
        <f t="shared" si="26"/>
        <v>1260</v>
      </c>
      <c r="N88" s="86" t="s">
        <v>255</v>
      </c>
      <c r="O88" s="92">
        <v>1.26</v>
      </c>
    </row>
    <row r="89" spans="1:15" s="1" customFormat="1" ht="20.100000000000001" customHeight="1" x14ac:dyDescent="0.25">
      <c r="A89" s="7" t="s">
        <v>80</v>
      </c>
      <c r="B89" s="33">
        <f t="shared" si="16"/>
        <v>883.197</v>
      </c>
      <c r="C89" s="114">
        <f t="shared" si="17"/>
        <v>119.00919656392118</v>
      </c>
      <c r="D89" s="32">
        <f t="shared" si="24"/>
        <v>0.37469104429362099</v>
      </c>
      <c r="E89" s="34">
        <f t="shared" si="19"/>
        <v>0.72882607164652957</v>
      </c>
      <c r="F89" s="69">
        <f t="shared" si="25"/>
        <v>0.73599749999999997</v>
      </c>
      <c r="G89" s="105" t="s">
        <v>133</v>
      </c>
      <c r="H89" s="128">
        <v>883.197</v>
      </c>
      <c r="I89" s="128">
        <v>119.00919656392118</v>
      </c>
      <c r="J89" s="125">
        <v>643.697</v>
      </c>
      <c r="K89" s="64">
        <f t="shared" si="21"/>
        <v>2357.134</v>
      </c>
      <c r="L89" s="45">
        <v>2357134</v>
      </c>
      <c r="M89" s="51">
        <f t="shared" si="26"/>
        <v>1200</v>
      </c>
      <c r="N89" s="86" t="s">
        <v>256</v>
      </c>
      <c r="O89" s="92">
        <v>1.2</v>
      </c>
    </row>
    <row r="90" spans="1:15" s="1" customFormat="1" ht="20.100000000000001" customHeight="1" x14ac:dyDescent="0.25">
      <c r="A90" s="7" t="s">
        <v>81</v>
      </c>
      <c r="B90" s="33">
        <f t="shared" si="16"/>
        <v>360.41199999999998</v>
      </c>
      <c r="C90" s="114">
        <f t="shared" si="17"/>
        <v>106.74035178126657</v>
      </c>
      <c r="D90" s="32">
        <f t="shared" si="24"/>
        <v>0.13839261029569874</v>
      </c>
      <c r="E90" s="34">
        <f t="shared" si="19"/>
        <v>0.72811948547773109</v>
      </c>
      <c r="F90" s="69">
        <f t="shared" si="25"/>
        <v>0.40045777777777775</v>
      </c>
      <c r="G90" s="105" t="s">
        <v>134</v>
      </c>
      <c r="H90" s="128">
        <v>360.41199999999998</v>
      </c>
      <c r="I90" s="128">
        <v>106.74035178126657</v>
      </c>
      <c r="J90" s="125">
        <v>262.423</v>
      </c>
      <c r="K90" s="64">
        <f t="shared" si="21"/>
        <v>2604.2719999999999</v>
      </c>
      <c r="L90" s="45">
        <v>2604272</v>
      </c>
      <c r="M90" s="51">
        <f t="shared" si="26"/>
        <v>900</v>
      </c>
      <c r="N90" s="86" t="s">
        <v>254</v>
      </c>
      <c r="O90" s="92">
        <v>0.9</v>
      </c>
    </row>
    <row r="91" spans="1:15" s="1" customFormat="1" ht="20.100000000000001" customHeight="1" x14ac:dyDescent="0.25">
      <c r="A91" s="7" t="s">
        <v>82</v>
      </c>
      <c r="B91" s="116">
        <f t="shared" si="16"/>
        <v>1784.12</v>
      </c>
      <c r="C91" s="114">
        <f t="shared" si="17"/>
        <v>141.10274182782194</v>
      </c>
      <c r="D91" s="32">
        <f t="shared" si="24"/>
        <v>0.64170238233969668</v>
      </c>
      <c r="E91" s="34">
        <f t="shared" si="19"/>
        <v>0.30114790484944959</v>
      </c>
      <c r="F91" s="69">
        <f t="shared" si="25"/>
        <v>0.8703024390243902</v>
      </c>
      <c r="G91" s="105" t="s">
        <v>135</v>
      </c>
      <c r="H91" s="128">
        <v>1784.12</v>
      </c>
      <c r="I91" s="128">
        <v>141.10274182782194</v>
      </c>
      <c r="J91" s="125">
        <v>537.28399999999999</v>
      </c>
      <c r="K91" s="64">
        <f t="shared" si="21"/>
        <v>2780.2919999999999</v>
      </c>
      <c r="L91" s="45">
        <v>2780292</v>
      </c>
      <c r="M91" s="51">
        <f t="shared" si="26"/>
        <v>2050</v>
      </c>
      <c r="N91" s="86" t="s">
        <v>257</v>
      </c>
      <c r="O91" s="92">
        <v>2.0499999999999998</v>
      </c>
    </row>
    <row r="92" spans="1:15" s="1" customFormat="1" ht="20.100000000000001" customHeight="1" x14ac:dyDescent="0.25">
      <c r="A92" s="7" t="s">
        <v>83</v>
      </c>
      <c r="B92" s="33">
        <f t="shared" si="16"/>
        <v>441.58600000000001</v>
      </c>
      <c r="C92" s="118">
        <f t="shared" si="17"/>
        <v>101.69239378496074</v>
      </c>
      <c r="D92" s="32">
        <f t="shared" si="24"/>
        <v>0.23494265642590667</v>
      </c>
      <c r="E92" s="34">
        <f t="shared" si="19"/>
        <v>0.70932049476206216</v>
      </c>
      <c r="F92" s="69">
        <f t="shared" si="25"/>
        <v>0.7122354838709678</v>
      </c>
      <c r="G92" s="105" t="s">
        <v>136</v>
      </c>
      <c r="H92" s="128">
        <v>441.58600000000001</v>
      </c>
      <c r="I92" s="128">
        <v>101.69239378496074</v>
      </c>
      <c r="J92" s="125">
        <v>313.226</v>
      </c>
      <c r="K92" s="64">
        <f t="shared" si="21"/>
        <v>1879.548</v>
      </c>
      <c r="L92" s="45">
        <v>1879548</v>
      </c>
      <c r="M92" s="51">
        <f t="shared" si="26"/>
        <v>620</v>
      </c>
      <c r="N92" s="86" t="s">
        <v>258</v>
      </c>
      <c r="O92" s="92">
        <v>0.62</v>
      </c>
    </row>
    <row r="93" spans="1:15" s="1" customFormat="1" ht="20.100000000000001" customHeight="1" thickBot="1" x14ac:dyDescent="0.3">
      <c r="A93" s="7" t="s">
        <v>84</v>
      </c>
      <c r="B93" s="33">
        <f t="shared" si="16"/>
        <v>295.83499999999998</v>
      </c>
      <c r="C93" s="114">
        <f t="shared" si="17"/>
        <v>137.94027957811494</v>
      </c>
      <c r="D93" s="32">
        <f t="shared" si="24"/>
        <v>0.27692023993170478</v>
      </c>
      <c r="E93" s="34">
        <f t="shared" si="19"/>
        <v>0.49906535737826829</v>
      </c>
      <c r="F93" s="69">
        <f t="shared" si="25"/>
        <v>0.59166999999999992</v>
      </c>
      <c r="G93" s="105" t="s">
        <v>137</v>
      </c>
      <c r="H93" s="128">
        <v>295.83499999999998</v>
      </c>
      <c r="I93" s="128">
        <v>137.94027957811494</v>
      </c>
      <c r="J93" s="125">
        <v>147.64099999999999</v>
      </c>
      <c r="K93" s="65">
        <f t="shared" si="21"/>
        <v>1068.3040000000001</v>
      </c>
      <c r="L93" s="45">
        <v>1068304</v>
      </c>
      <c r="M93" s="54">
        <f t="shared" si="26"/>
        <v>500</v>
      </c>
      <c r="N93" s="89" t="s">
        <v>259</v>
      </c>
      <c r="O93" s="93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2280.5680000000002</v>
      </c>
      <c r="C94" s="18">
        <f t="shared" si="17"/>
        <v>129.3674316920052</v>
      </c>
      <c r="D94" s="19">
        <f t="shared" si="24"/>
        <v>0.28185628810600699</v>
      </c>
      <c r="E94" s="20">
        <f t="shared" si="19"/>
        <v>0.58430575190040368</v>
      </c>
      <c r="F94" s="68">
        <f t="shared" si="25"/>
        <v>0.62208619749045291</v>
      </c>
      <c r="G94" s="107" t="s">
        <v>138</v>
      </c>
      <c r="H94" s="127">
        <v>2280.5680000000002</v>
      </c>
      <c r="I94" s="127">
        <v>129.3674316920052</v>
      </c>
      <c r="J94" s="124">
        <v>1332.549</v>
      </c>
      <c r="K94" s="66">
        <f t="shared" si="21"/>
        <v>8091.2439999999997</v>
      </c>
      <c r="L94" s="44">
        <v>8091244</v>
      </c>
      <c r="M94" s="50">
        <f>SUM(M95:M105)</f>
        <v>3666</v>
      </c>
      <c r="N94" s="85" t="s">
        <v>20</v>
      </c>
      <c r="O94" s="91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3">
        <f t="shared" si="16"/>
        <v>304.98099999999999</v>
      </c>
      <c r="C95" s="114">
        <f t="shared" si="17"/>
        <v>164.20133953568507</v>
      </c>
      <c r="D95" s="32">
        <f t="shared" si="24"/>
        <v>0.31037248035626874</v>
      </c>
      <c r="E95" s="34">
        <f t="shared" si="19"/>
        <v>0.55888071715942966</v>
      </c>
      <c r="F95" s="122">
        <f t="shared" si="25"/>
        <v>1.0166033333333333</v>
      </c>
      <c r="G95" s="105" t="s">
        <v>139</v>
      </c>
      <c r="H95" s="128">
        <v>304.98099999999999</v>
      </c>
      <c r="I95" s="128">
        <v>164.20133953568507</v>
      </c>
      <c r="J95" s="125">
        <v>170.44800000000001</v>
      </c>
      <c r="K95" s="64">
        <f>L95/1000</f>
        <v>982.62900000000002</v>
      </c>
      <c r="L95" s="45">
        <v>982629</v>
      </c>
      <c r="M95" s="51">
        <f t="shared" si="26"/>
        <v>300</v>
      </c>
      <c r="N95" s="86" t="s">
        <v>263</v>
      </c>
      <c r="O95" s="92">
        <v>0.3</v>
      </c>
    </row>
    <row r="96" spans="1:15" s="1" customFormat="1" ht="20.100000000000001" customHeight="1" x14ac:dyDescent="0.25">
      <c r="A96" s="7" t="s">
        <v>40</v>
      </c>
      <c r="B96" s="33">
        <f t="shared" si="16"/>
        <v>318.995</v>
      </c>
      <c r="C96" s="114">
        <f t="shared" si="17"/>
        <v>132.298293781468</v>
      </c>
      <c r="D96" s="32">
        <f t="shared" si="24"/>
        <v>0.32153026614858154</v>
      </c>
      <c r="E96" s="34">
        <f t="shared" si="19"/>
        <v>0.54971708020501886</v>
      </c>
      <c r="F96" s="69">
        <f t="shared" si="25"/>
        <v>0.49076153846153847</v>
      </c>
      <c r="G96" s="106" t="s">
        <v>140</v>
      </c>
      <c r="H96" s="128">
        <v>318.995</v>
      </c>
      <c r="I96" s="128">
        <v>132.298293781468</v>
      </c>
      <c r="J96" s="125">
        <v>175.357</v>
      </c>
      <c r="K96" s="64">
        <f t="shared" si="21"/>
        <v>992.11500000000001</v>
      </c>
      <c r="L96" s="45">
        <v>992115</v>
      </c>
      <c r="M96" s="51">
        <f t="shared" si="26"/>
        <v>650</v>
      </c>
      <c r="N96" s="86" t="s">
        <v>260</v>
      </c>
      <c r="O96" s="92">
        <v>0.65</v>
      </c>
    </row>
    <row r="97" spans="1:15" s="1" customFormat="1" ht="20.100000000000001" customHeight="1" x14ac:dyDescent="0.25">
      <c r="A97" s="7" t="s">
        <v>6</v>
      </c>
      <c r="B97" s="33">
        <f t="shared" si="16"/>
        <v>217.77</v>
      </c>
      <c r="C97" s="114">
        <f t="shared" si="17"/>
        <v>116.80558684388376</v>
      </c>
      <c r="D97" s="32">
        <f t="shared" si="24"/>
        <v>0.20869850220466962</v>
      </c>
      <c r="E97" s="34">
        <f t="shared" si="19"/>
        <v>0.76947237911558064</v>
      </c>
      <c r="F97" s="69">
        <f t="shared" si="25"/>
        <v>0.94682608695652182</v>
      </c>
      <c r="G97" s="105" t="s">
        <v>6</v>
      </c>
      <c r="H97" s="128">
        <v>217.77</v>
      </c>
      <c r="I97" s="128">
        <v>116.80558684388376</v>
      </c>
      <c r="J97" s="125">
        <v>167.56800000000001</v>
      </c>
      <c r="K97" s="64">
        <f>L97/1000</f>
        <v>1043.4670000000001</v>
      </c>
      <c r="L97" s="45">
        <v>1043467</v>
      </c>
      <c r="M97" s="51">
        <f t="shared" si="26"/>
        <v>230</v>
      </c>
      <c r="N97" s="86" t="s">
        <v>262</v>
      </c>
      <c r="O97" s="92">
        <v>0.23</v>
      </c>
    </row>
    <row r="98" spans="1:15" s="1" customFormat="1" ht="20.100000000000001" customHeight="1" x14ac:dyDescent="0.25">
      <c r="A98" s="7" t="s">
        <v>8</v>
      </c>
      <c r="B98" s="33">
        <f t="shared" si="16"/>
        <v>48.164000000000001</v>
      </c>
      <c r="C98" s="114">
        <f t="shared" si="17"/>
        <v>126.53093392880599</v>
      </c>
      <c r="D98" s="32">
        <f t="shared" si="24"/>
        <v>0.1540242529676627</v>
      </c>
      <c r="E98" s="34">
        <f t="shared" si="19"/>
        <v>0.74931484096005319</v>
      </c>
      <c r="F98" s="69">
        <f t="shared" si="25"/>
        <v>0.96328000000000003</v>
      </c>
      <c r="G98" s="105" t="s">
        <v>8</v>
      </c>
      <c r="H98" s="128">
        <v>48.164000000000001</v>
      </c>
      <c r="I98" s="128">
        <v>126.53093392880599</v>
      </c>
      <c r="J98" s="125">
        <v>36.090000000000003</v>
      </c>
      <c r="K98" s="64">
        <f t="shared" si="21"/>
        <v>312.70400000000001</v>
      </c>
      <c r="L98" s="45">
        <v>312704</v>
      </c>
      <c r="M98" s="51">
        <f t="shared" si="26"/>
        <v>50</v>
      </c>
      <c r="N98" s="86" t="s">
        <v>261</v>
      </c>
      <c r="O98" s="92">
        <v>0.05</v>
      </c>
    </row>
    <row r="99" spans="1:15" s="1" customFormat="1" ht="20.100000000000001" customHeight="1" x14ac:dyDescent="0.25">
      <c r="A99" s="7" t="s">
        <v>9</v>
      </c>
      <c r="B99" s="33">
        <f t="shared" si="16"/>
        <v>684.23500000000001</v>
      </c>
      <c r="C99" s="114">
        <f t="shared" si="17"/>
        <v>132.54460221219225</v>
      </c>
      <c r="D99" s="32">
        <f t="shared" si="24"/>
        <v>0.36727373053621265</v>
      </c>
      <c r="E99" s="34">
        <f t="shared" si="19"/>
        <v>0.53419366153441439</v>
      </c>
      <c r="F99" s="69">
        <f t="shared" si="25"/>
        <v>0.45615666666666665</v>
      </c>
      <c r="G99" s="105" t="s">
        <v>9</v>
      </c>
      <c r="H99" s="128">
        <v>684.23500000000001</v>
      </c>
      <c r="I99" s="128">
        <v>132.54460221219225</v>
      </c>
      <c r="J99" s="125">
        <v>365.51400000000001</v>
      </c>
      <c r="K99" s="64">
        <f t="shared" si="21"/>
        <v>1863.011</v>
      </c>
      <c r="L99" s="45">
        <v>1863011</v>
      </c>
      <c r="M99" s="51">
        <f t="shared" si="26"/>
        <v>1500</v>
      </c>
      <c r="N99" s="86" t="s">
        <v>264</v>
      </c>
      <c r="O99" s="92">
        <v>1.5</v>
      </c>
    </row>
    <row r="100" spans="1:15" s="1" customFormat="1" ht="20.100000000000001" customHeight="1" x14ac:dyDescent="0.25">
      <c r="A100" s="7" t="s">
        <v>10</v>
      </c>
      <c r="B100" s="33">
        <f t="shared" si="16"/>
        <v>261.49599999999998</v>
      </c>
      <c r="C100" s="114">
        <f t="shared" si="17"/>
        <v>117.2953915438373</v>
      </c>
      <c r="D100" s="32">
        <f t="shared" si="24"/>
        <v>0.20130902909826029</v>
      </c>
      <c r="E100" s="34">
        <f t="shared" si="19"/>
        <v>0.56989017040413625</v>
      </c>
      <c r="F100" s="69">
        <f t="shared" si="25"/>
        <v>0.79241212121212112</v>
      </c>
      <c r="G100" s="105" t="s">
        <v>10</v>
      </c>
      <c r="H100" s="128">
        <v>261.49599999999998</v>
      </c>
      <c r="I100" s="128">
        <v>117.2953915438373</v>
      </c>
      <c r="J100" s="125">
        <v>149.024</v>
      </c>
      <c r="K100" s="64">
        <f t="shared" si="21"/>
        <v>1298.9780000000001</v>
      </c>
      <c r="L100" s="45">
        <v>1298978</v>
      </c>
      <c r="M100" s="51">
        <f t="shared" si="26"/>
        <v>330</v>
      </c>
      <c r="N100" s="86" t="s">
        <v>266</v>
      </c>
      <c r="O100" s="92">
        <v>0.33</v>
      </c>
    </row>
    <row r="101" spans="1:15" s="1" customFormat="1" ht="20.100000000000001" customHeight="1" x14ac:dyDescent="0.25">
      <c r="A101" s="7" t="s">
        <v>85</v>
      </c>
      <c r="B101" s="33">
        <f t="shared" si="16"/>
        <v>251.36600000000001</v>
      </c>
      <c r="C101" s="114">
        <f t="shared" si="17"/>
        <v>137.49897436177952</v>
      </c>
      <c r="D101" s="32">
        <f t="shared" si="24"/>
        <v>0.32538235008575778</v>
      </c>
      <c r="E101" s="34">
        <f t="shared" si="19"/>
        <v>0.55016589355760126</v>
      </c>
      <c r="F101" s="122">
        <f t="shared" si="25"/>
        <v>1.2890564102564104</v>
      </c>
      <c r="G101" s="105" t="s">
        <v>141</v>
      </c>
      <c r="H101" s="128">
        <v>251.36600000000001</v>
      </c>
      <c r="I101" s="128">
        <v>137.49897436177952</v>
      </c>
      <c r="J101" s="125">
        <v>138.29300000000001</v>
      </c>
      <c r="K101" s="64">
        <f t="shared" si="21"/>
        <v>772.52499999999998</v>
      </c>
      <c r="L101" s="45">
        <v>772525</v>
      </c>
      <c r="M101" s="51">
        <f t="shared" si="26"/>
        <v>195</v>
      </c>
      <c r="N101" s="86" t="s">
        <v>267</v>
      </c>
      <c r="O101" s="92">
        <v>0.19500000000000001</v>
      </c>
    </row>
    <row r="102" spans="1:15" s="1" customFormat="1" ht="20.100000000000001" customHeight="1" x14ac:dyDescent="0.25">
      <c r="A102" s="7" t="s">
        <v>86</v>
      </c>
      <c r="B102" s="33">
        <f t="shared" si="16"/>
        <v>3.4380000000000002</v>
      </c>
      <c r="C102" s="118">
        <f t="shared" si="17"/>
        <v>50.558823529411768</v>
      </c>
      <c r="D102" s="32">
        <f t="shared" si="24"/>
        <v>2.4955177945371537E-2</v>
      </c>
      <c r="E102" s="34">
        <v>3.0000000000000001E-3</v>
      </c>
      <c r="F102" s="69">
        <f t="shared" si="25"/>
        <v>0.42975000000000002</v>
      </c>
      <c r="G102" s="105" t="s">
        <v>142</v>
      </c>
      <c r="H102" s="128">
        <v>3.4380000000000002</v>
      </c>
      <c r="I102" s="128">
        <v>50.558823529411768</v>
      </c>
      <c r="J102" s="125">
        <v>3.4380000000000002</v>
      </c>
      <c r="K102" s="64">
        <f t="shared" si="21"/>
        <v>137.767</v>
      </c>
      <c r="L102" s="45">
        <v>137767</v>
      </c>
      <c r="M102" s="51">
        <f t="shared" si="26"/>
        <v>8</v>
      </c>
      <c r="N102" s="86" t="s">
        <v>265</v>
      </c>
      <c r="O102" s="92">
        <v>8.0000000000000002E-3</v>
      </c>
    </row>
    <row r="103" spans="1:15" s="1" customFormat="1" ht="20.100000000000001" customHeight="1" x14ac:dyDescent="0.25">
      <c r="A103" s="7" t="s">
        <v>87</v>
      </c>
      <c r="B103" s="33">
        <f t="shared" si="16"/>
        <v>171.886</v>
      </c>
      <c r="C103" s="114">
        <f t="shared" si="17"/>
        <v>104.93202366199246</v>
      </c>
      <c r="D103" s="32">
        <f t="shared" si="24"/>
        <v>0.35500653686565037</v>
      </c>
      <c r="E103" s="34">
        <f>J103/B103</f>
        <v>0.64706258799436844</v>
      </c>
      <c r="F103" s="69">
        <f t="shared" si="25"/>
        <v>0.45233157894736842</v>
      </c>
      <c r="G103" s="105" t="s">
        <v>143</v>
      </c>
      <c r="H103" s="128">
        <v>171.886</v>
      </c>
      <c r="I103" s="128">
        <v>104.93202366199246</v>
      </c>
      <c r="J103" s="125">
        <v>111.221</v>
      </c>
      <c r="K103" s="64">
        <f t="shared" si="21"/>
        <v>484.17700000000002</v>
      </c>
      <c r="L103" s="45">
        <v>484177</v>
      </c>
      <c r="M103" s="51">
        <f t="shared" si="26"/>
        <v>380</v>
      </c>
      <c r="N103" s="86" t="s">
        <v>268</v>
      </c>
      <c r="O103" s="92">
        <v>0.38</v>
      </c>
    </row>
    <row r="104" spans="1:15" s="1" customFormat="1" ht="20.100000000000001" customHeight="1" x14ac:dyDescent="0.25">
      <c r="A104" s="7" t="s">
        <v>88</v>
      </c>
      <c r="B104" s="33">
        <f t="shared" si="16"/>
        <v>15.234999999999999</v>
      </c>
      <c r="C104" s="118">
        <f t="shared" si="17"/>
        <v>93.483463214088488</v>
      </c>
      <c r="D104" s="32">
        <f t="shared" si="24"/>
        <v>9.9037255169634214E-2</v>
      </c>
      <c r="E104" s="121">
        <f>J104/B104</f>
        <v>1</v>
      </c>
      <c r="F104" s="69">
        <f t="shared" si="25"/>
        <v>0.6925</v>
      </c>
      <c r="G104" s="105" t="s">
        <v>144</v>
      </c>
      <c r="H104" s="128">
        <v>15.234999999999999</v>
      </c>
      <c r="I104" s="128">
        <v>93.483463214088488</v>
      </c>
      <c r="J104" s="125">
        <v>15.234999999999999</v>
      </c>
      <c r="K104" s="64">
        <f t="shared" si="21"/>
        <v>153.83099999999999</v>
      </c>
      <c r="L104" s="45">
        <v>153831</v>
      </c>
      <c r="M104" s="51">
        <f t="shared" si="26"/>
        <v>22</v>
      </c>
      <c r="N104" s="86" t="s">
        <v>269</v>
      </c>
      <c r="O104" s="92">
        <v>2.1999999999999999E-2</v>
      </c>
    </row>
    <row r="105" spans="1:15" ht="19.5" thickBot="1" x14ac:dyDescent="0.3">
      <c r="A105" s="10" t="s">
        <v>97</v>
      </c>
      <c r="B105" s="37">
        <f t="shared" si="16"/>
        <v>3.0019999999999998</v>
      </c>
      <c r="C105" s="115">
        <f t="shared" si="17"/>
        <v>114.62390225276823</v>
      </c>
      <c r="D105" s="35">
        <f t="shared" si="24"/>
        <v>5.9992006394884091E-2</v>
      </c>
      <c r="E105" s="36">
        <f>J105/B105</f>
        <v>0.12025316455696203</v>
      </c>
      <c r="F105" s="123">
        <f t="shared" si="25"/>
        <v>3.0019999999999998</v>
      </c>
      <c r="G105" s="109" t="s">
        <v>145</v>
      </c>
      <c r="H105" s="129">
        <v>3.0019999999999998</v>
      </c>
      <c r="I105" s="129">
        <v>114.62390225276823</v>
      </c>
      <c r="J105" s="130">
        <v>0.36099999999999999</v>
      </c>
      <c r="K105" s="67">
        <f t="shared" si="21"/>
        <v>50.04</v>
      </c>
      <c r="L105" s="46">
        <v>50040</v>
      </c>
      <c r="M105" s="52">
        <f t="shared" si="26"/>
        <v>1</v>
      </c>
      <c r="N105" s="87" t="s">
        <v>270</v>
      </c>
      <c r="O105" s="93">
        <v>1E-3</v>
      </c>
    </row>
    <row r="106" spans="1:15" ht="18" x14ac:dyDescent="0.25">
      <c r="G106" s="110"/>
      <c r="H106" s="112"/>
      <c r="I106" s="112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2020-12-19T04:44:31Z</cp:lastPrinted>
  <dcterms:created xsi:type="dcterms:W3CDTF">2013-10-22T08:15:47Z</dcterms:created>
  <dcterms:modified xsi:type="dcterms:W3CDTF">2023-08-15T09:31:42Z</dcterms:modified>
</cp:coreProperties>
</file>